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2000" windowHeight="6360" activeTab="0"/>
  </bookViews>
  <sheets>
    <sheet name="wydatki strukturalne" sheetId="1" r:id="rId1"/>
  </sheets>
  <definedNames>
    <definedName name="_xlnm.Print_Area" localSheetId="0">'wydatki strukturalne'!$A$1:$Q$61</definedName>
  </definedNames>
  <calcPr fullCalcOnLoad="1"/>
</workbook>
</file>

<file path=xl/sharedStrings.xml><?xml version="1.0" encoding="utf-8"?>
<sst xmlns="http://schemas.openxmlformats.org/spreadsheetml/2006/main" count="110" uniqueCount="84">
  <si>
    <t>Planowane wydatki</t>
  </si>
  <si>
    <t>pożyczki i kredyty</t>
  </si>
  <si>
    <t xml:space="preserve">obligacje </t>
  </si>
  <si>
    <t>Klasyfikacja
(dział, rozdział)</t>
  </si>
  <si>
    <t>Lp.</t>
  </si>
  <si>
    <t>x</t>
  </si>
  <si>
    <t xml:space="preserve">  Priorytet: ...........................</t>
  </si>
  <si>
    <t xml:space="preserve">    Działanie: ........................</t>
  </si>
  <si>
    <t>1.1</t>
  </si>
  <si>
    <t>1.2</t>
  </si>
  <si>
    <t>w tym:</t>
  </si>
  <si>
    <t>(6+7)</t>
  </si>
  <si>
    <t>Wydatki w okresie realizacji projektu 
(całkowita wartość Projektu)</t>
  </si>
  <si>
    <t>środki z budżetu UE</t>
  </si>
  <si>
    <t xml:space="preserve">środki z budżetu krajowego </t>
  </si>
  <si>
    <t>Środki z budżetu UE</t>
  </si>
  <si>
    <t>(9+13)</t>
  </si>
  <si>
    <t>(10+11+12)</t>
  </si>
  <si>
    <t>(14+15+16+17)</t>
  </si>
  <si>
    <t xml:space="preserve">Wydatki Razem </t>
  </si>
  <si>
    <t>Wydatki razem</t>
  </si>
  <si>
    <t xml:space="preserve">pozostałe </t>
  </si>
  <si>
    <t>............</t>
  </si>
  <si>
    <t>z tego                      2004</t>
  </si>
  <si>
    <t xml:space="preserve">   nazwa projektu ....  (razem)</t>
  </si>
  <si>
    <t>pożyczki na prefi-nansowa-nie z budżetu państwa</t>
  </si>
  <si>
    <t>z tego:</t>
  </si>
  <si>
    <t>z tego źródła finansowania:</t>
  </si>
  <si>
    <t>I</t>
  </si>
  <si>
    <t>Wydatki majątkowe razem</t>
  </si>
  <si>
    <t>…</t>
  </si>
  <si>
    <t xml:space="preserve">                                                                                                                               </t>
  </si>
  <si>
    <t>Rady Powiatu Zgierskiego</t>
  </si>
  <si>
    <t>dział 851 rozdział 85121</t>
  </si>
  <si>
    <t>szpital</t>
  </si>
  <si>
    <t>dział 851 rozdział 85111</t>
  </si>
  <si>
    <t>rehabilitacja</t>
  </si>
  <si>
    <t xml:space="preserve">przychodnia </t>
  </si>
  <si>
    <t>dział 750 rozdział 75020</t>
  </si>
  <si>
    <t>1.3</t>
  </si>
  <si>
    <t>ZSNr 1 w Zgierzu</t>
  </si>
  <si>
    <t>ZSO w Ozorkowie</t>
  </si>
  <si>
    <t>ZSL-G w Głownie</t>
  </si>
  <si>
    <t>DPS Ozorków</t>
  </si>
  <si>
    <t>DPS w Głownie</t>
  </si>
  <si>
    <t>DPS w Zgierzu</t>
  </si>
  <si>
    <t>1.4</t>
  </si>
  <si>
    <t>1.5</t>
  </si>
  <si>
    <t>Przebudowa dróg powiatowych</t>
  </si>
  <si>
    <t>Nr 5101E Głowno ul. Sikorskiego</t>
  </si>
  <si>
    <t>Nr 5137E Ozorków ul. Południowa</t>
  </si>
  <si>
    <t xml:space="preserve">Termomodernizacja obiektów użyteczności publicznej </t>
  </si>
  <si>
    <t>dział 801 rozdział 80130</t>
  </si>
  <si>
    <t>dział 801 rozdział 80120</t>
  </si>
  <si>
    <t>dział 852 rozdział 85202</t>
  </si>
  <si>
    <t>dział 600 rozdział 60014</t>
  </si>
  <si>
    <t>z tego: 2008 r.</t>
  </si>
  <si>
    <t>Wydatki na programy i projekty realizowane</t>
  </si>
  <si>
    <t>ze środków funduszy strukturalnych i Funduszu Spójności ( art. 184 ust. 1 pkt 6 ustawy o finansach publicznych)</t>
  </si>
  <si>
    <t>Załącznik nr 17</t>
  </si>
  <si>
    <t>Środki z budżetu krajowego</t>
  </si>
  <si>
    <t>Ogółem rok 2008</t>
  </si>
  <si>
    <t xml:space="preserve"> E-powiat (elektroniczny urząd)</t>
  </si>
  <si>
    <t>z tego: przychodnia 2008 r.</t>
  </si>
  <si>
    <t xml:space="preserve">OGÓŁEM </t>
  </si>
  <si>
    <t xml:space="preserve">z tego:  2008 r.                 </t>
  </si>
  <si>
    <t>*  nie została jeszcze podpisana umowa na pozyskanie środków z UE</t>
  </si>
  <si>
    <t>* 21 564 772</t>
  </si>
  <si>
    <t>Program</t>
  </si>
  <si>
    <r>
      <t xml:space="preserve"> 
</t>
    </r>
    <r>
      <rPr>
        <b/>
        <i/>
        <sz val="10"/>
        <rFont val="Arial"/>
        <family val="2"/>
      </rPr>
      <t>Dostosowanie budynku PZOZ do wymogów rozporzadzenia Ministra Zdrowia z dnia 10 listopada 2006 r. (DZ.U.Nr 213, poz.1568)</t>
    </r>
  </si>
  <si>
    <t>RPO - WŁ           OŚ V infrastruktura społeczna</t>
  </si>
  <si>
    <t>RPO - WŁ               OŚ IV  społeczeństwo informacyjne</t>
  </si>
  <si>
    <t>RPO - WŁ               OŚ II ochrona środowiska, zaopbieganie zagrozeniom i energetyka</t>
  </si>
  <si>
    <t>RPO - WŁ           OŚ I  infrastruktura transportowa</t>
  </si>
  <si>
    <t xml:space="preserve"> Program: RPO- WŁ</t>
  </si>
  <si>
    <t>2008 r. - 2010 r.</t>
  </si>
  <si>
    <t>Nr 5166E Aleksandrów Łódzki - Lutomiersk</t>
  </si>
  <si>
    <t>Nr 5168E Aleksandrów Łódzki - Parzęczew - Lubień</t>
  </si>
  <si>
    <t>Budowa sali gimnastycznej w ZSZ w Aleksandrowie Łódzkim</t>
  </si>
  <si>
    <t xml:space="preserve"> </t>
  </si>
  <si>
    <t xml:space="preserve"> Pełna wartość zadania związnego z przebudową dróg powiatowych Nr 5168E Aleksandrów Łódzki - Parzęczew -Lubień wynosi 34.500.000 zł</t>
  </si>
  <si>
    <t>do uchwały nr  XIV/144/07</t>
  </si>
  <si>
    <t>z dnia 27 grudnia 2007 r.</t>
  </si>
  <si>
    <t>Plan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</si>
</sst>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12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Bookman Old Style"/>
      <family val="1"/>
    </font>
    <font>
      <b/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3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wrapText="1"/>
    </xf>
    <xf numFmtId="3" fontId="0" fillId="0" borderId="1" xfId="0" applyNumberForma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3" fontId="7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top" wrapText="1"/>
    </xf>
    <xf numFmtId="3" fontId="0" fillId="0" borderId="1" xfId="0" applyNumberForma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7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7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/>
    </xf>
    <xf numFmtId="3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3"/>
  <sheetViews>
    <sheetView tabSelected="1" view="pageBreakPreview" zoomScaleSheetLayoutView="100" workbookViewId="0" topLeftCell="A1">
      <selection activeCell="B9" sqref="B9:B14"/>
    </sheetView>
  </sheetViews>
  <sheetFormatPr defaultColWidth="9.140625" defaultRowHeight="12.75"/>
  <cols>
    <col min="1" max="1" width="3.421875" style="0" customWidth="1"/>
    <col min="2" max="2" width="31.8515625" style="0" customWidth="1"/>
    <col min="3" max="3" width="10.28125" style="0" customWidth="1"/>
    <col min="4" max="4" width="11.57421875" style="0" customWidth="1"/>
    <col min="5" max="5" width="12.00390625" style="0" customWidth="1"/>
    <col min="6" max="6" width="16.57421875" style="0" customWidth="1"/>
    <col min="7" max="7" width="12.00390625" style="0" customWidth="1"/>
    <col min="8" max="8" width="11.57421875" style="0" customWidth="1"/>
    <col min="9" max="9" width="11.7109375" style="0" customWidth="1"/>
    <col min="10" max="11" width="8.8515625" style="0" customWidth="1"/>
    <col min="12" max="13" width="10.7109375" style="0" customWidth="1"/>
    <col min="14" max="14" width="9.28125" style="0" customWidth="1"/>
    <col min="15" max="16" width="8.8515625" style="0" customWidth="1"/>
    <col min="17" max="17" width="11.57421875" style="0" customWidth="1"/>
  </cols>
  <sheetData>
    <row r="1" ht="12.75">
      <c r="O1" s="19"/>
    </row>
    <row r="2" ht="12.75">
      <c r="O2" t="s">
        <v>59</v>
      </c>
    </row>
    <row r="3" ht="12.75">
      <c r="O3" s="19" t="s">
        <v>81</v>
      </c>
    </row>
    <row r="4" ht="15" customHeight="1">
      <c r="O4" s="19" t="s">
        <v>32</v>
      </c>
    </row>
    <row r="5" ht="12.75">
      <c r="O5" s="19" t="s">
        <v>82</v>
      </c>
    </row>
    <row r="6" spans="1:48" ht="17.25" customHeight="1">
      <c r="A6" s="62" t="s">
        <v>57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</row>
    <row r="7" spans="1:48" ht="17.25" customHeight="1">
      <c r="A7" s="62" t="s">
        <v>58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</row>
    <row r="8" ht="7.5" customHeight="1"/>
    <row r="9" spans="1:17" ht="12.75" customHeight="1">
      <c r="A9" s="61" t="s">
        <v>4</v>
      </c>
      <c r="B9" s="61" t="s">
        <v>83</v>
      </c>
      <c r="C9" s="65" t="s">
        <v>68</v>
      </c>
      <c r="D9" s="61" t="s">
        <v>3</v>
      </c>
      <c r="E9" s="61" t="s">
        <v>12</v>
      </c>
      <c r="F9" s="61" t="s">
        <v>10</v>
      </c>
      <c r="G9" s="61"/>
      <c r="H9" s="61" t="s">
        <v>0</v>
      </c>
      <c r="I9" s="61"/>
      <c r="J9" s="61"/>
      <c r="K9" s="61"/>
      <c r="L9" s="61"/>
      <c r="M9" s="61"/>
      <c r="N9" s="61"/>
      <c r="O9" s="61"/>
      <c r="P9" s="61"/>
      <c r="Q9" s="61"/>
    </row>
    <row r="10" spans="1:17" ht="12.75" customHeight="1">
      <c r="A10" s="61"/>
      <c r="B10" s="61"/>
      <c r="C10" s="65"/>
      <c r="D10" s="61"/>
      <c r="E10" s="61"/>
      <c r="F10" s="61" t="s">
        <v>14</v>
      </c>
      <c r="G10" s="61" t="s">
        <v>13</v>
      </c>
      <c r="H10" s="61" t="s">
        <v>75</v>
      </c>
      <c r="I10" s="61"/>
      <c r="J10" s="61"/>
      <c r="K10" s="61"/>
      <c r="L10" s="61"/>
      <c r="M10" s="61"/>
      <c r="N10" s="61"/>
      <c r="O10" s="61"/>
      <c r="P10" s="61"/>
      <c r="Q10" s="61"/>
    </row>
    <row r="11" spans="1:17" ht="12.75" customHeight="1">
      <c r="A11" s="61"/>
      <c r="B11" s="61"/>
      <c r="C11" s="65"/>
      <c r="D11" s="61"/>
      <c r="E11" s="61"/>
      <c r="F11" s="61"/>
      <c r="G11" s="61"/>
      <c r="H11" s="61" t="s">
        <v>19</v>
      </c>
      <c r="I11" s="61" t="s">
        <v>26</v>
      </c>
      <c r="J11" s="61"/>
      <c r="K11" s="61"/>
      <c r="L11" s="61"/>
      <c r="M11" s="61"/>
      <c r="N11" s="61"/>
      <c r="O11" s="61"/>
      <c r="P11" s="61"/>
      <c r="Q11" s="61"/>
    </row>
    <row r="12" spans="1:17" ht="38.25" customHeight="1">
      <c r="A12" s="61"/>
      <c r="B12" s="61"/>
      <c r="C12" s="65"/>
      <c r="D12" s="61"/>
      <c r="E12" s="61"/>
      <c r="F12" s="61"/>
      <c r="G12" s="61"/>
      <c r="H12" s="61"/>
      <c r="I12" s="65" t="s">
        <v>60</v>
      </c>
      <c r="J12" s="65"/>
      <c r="K12" s="65"/>
      <c r="L12" s="65"/>
      <c r="M12" s="65" t="s">
        <v>15</v>
      </c>
      <c r="N12" s="65"/>
      <c r="O12" s="65"/>
      <c r="P12" s="65"/>
      <c r="Q12" s="65"/>
    </row>
    <row r="13" spans="1:17" ht="12.75" customHeight="1">
      <c r="A13" s="61"/>
      <c r="B13" s="61"/>
      <c r="C13" s="65"/>
      <c r="D13" s="61"/>
      <c r="E13" s="61"/>
      <c r="F13" s="61"/>
      <c r="G13" s="61"/>
      <c r="H13" s="61"/>
      <c r="I13" s="65" t="s">
        <v>20</v>
      </c>
      <c r="J13" s="65" t="s">
        <v>27</v>
      </c>
      <c r="K13" s="65"/>
      <c r="L13" s="65"/>
      <c r="M13" s="65" t="s">
        <v>20</v>
      </c>
      <c r="N13" s="65" t="s">
        <v>27</v>
      </c>
      <c r="O13" s="65"/>
      <c r="P13" s="65"/>
      <c r="Q13" s="65"/>
    </row>
    <row r="14" spans="1:17" ht="73.5" customHeight="1">
      <c r="A14" s="61"/>
      <c r="B14" s="61"/>
      <c r="C14" s="65"/>
      <c r="D14" s="61"/>
      <c r="E14" s="61"/>
      <c r="F14" s="61"/>
      <c r="G14" s="61"/>
      <c r="H14" s="61"/>
      <c r="I14" s="65"/>
      <c r="J14" s="4" t="s">
        <v>1</v>
      </c>
      <c r="K14" s="4" t="s">
        <v>2</v>
      </c>
      <c r="L14" s="4" t="s">
        <v>21</v>
      </c>
      <c r="M14" s="65"/>
      <c r="N14" s="3" t="s">
        <v>25</v>
      </c>
      <c r="O14" s="3" t="s">
        <v>1</v>
      </c>
      <c r="P14" s="3" t="s">
        <v>2</v>
      </c>
      <c r="Q14" s="4" t="s">
        <v>21</v>
      </c>
    </row>
    <row r="15" spans="1:17" s="2" customFormat="1" ht="10.5" customHeight="1">
      <c r="A15" s="1"/>
      <c r="B15" s="1"/>
      <c r="C15" s="1"/>
      <c r="D15" s="1"/>
      <c r="E15" s="17" t="s">
        <v>11</v>
      </c>
      <c r="F15" s="1"/>
      <c r="G15" s="7"/>
      <c r="H15" s="18" t="s">
        <v>16</v>
      </c>
      <c r="I15" s="17" t="s">
        <v>17</v>
      </c>
      <c r="J15" s="1"/>
      <c r="K15" s="1"/>
      <c r="L15" s="17"/>
      <c r="M15" s="17" t="s">
        <v>18</v>
      </c>
      <c r="N15" s="17"/>
      <c r="O15" s="1"/>
      <c r="P15" s="1"/>
      <c r="Q15" s="1"/>
    </row>
    <row r="16" spans="1:17" ht="10.5" customHeight="1">
      <c r="A16" s="18">
        <v>1</v>
      </c>
      <c r="B16" s="18">
        <v>2</v>
      </c>
      <c r="C16" s="17">
        <v>3</v>
      </c>
      <c r="D16" s="17">
        <v>4</v>
      </c>
      <c r="E16" s="17">
        <v>5</v>
      </c>
      <c r="F16" s="17">
        <v>6</v>
      </c>
      <c r="G16" s="18">
        <v>7</v>
      </c>
      <c r="H16" s="18">
        <v>8</v>
      </c>
      <c r="I16" s="18">
        <v>9</v>
      </c>
      <c r="J16" s="17">
        <v>10</v>
      </c>
      <c r="K16" s="17">
        <v>11</v>
      </c>
      <c r="L16" s="18">
        <v>12</v>
      </c>
      <c r="M16" s="18">
        <v>13</v>
      </c>
      <c r="N16" s="18">
        <v>14</v>
      </c>
      <c r="O16" s="17">
        <v>15</v>
      </c>
      <c r="P16" s="17">
        <v>16</v>
      </c>
      <c r="Q16" s="18">
        <v>17</v>
      </c>
    </row>
    <row r="17" spans="1:17" ht="12.75">
      <c r="A17" s="8" t="s">
        <v>28</v>
      </c>
      <c r="B17" s="14" t="s">
        <v>29</v>
      </c>
      <c r="C17" s="78" t="s">
        <v>5</v>
      </c>
      <c r="D17" s="78"/>
      <c r="E17" s="16">
        <f>E19+E29+E38+E42+E24</f>
        <v>73191320</v>
      </c>
      <c r="F17" s="16">
        <f>F19+F29+F38+F42+F24</f>
        <v>10978698</v>
      </c>
      <c r="G17" s="16">
        <f>G19+G29+G38+G42+G24</f>
        <v>62212622</v>
      </c>
      <c r="H17" s="16">
        <f>H19+H29+H38+H42+H24</f>
        <v>73191320</v>
      </c>
      <c r="I17" s="16">
        <f>I19+I29+I38+I42+F24</f>
        <v>10978698</v>
      </c>
      <c r="J17" s="16">
        <f>J19+J29+J38+J42</f>
        <v>0</v>
      </c>
      <c r="K17" s="16">
        <f>K19+K29+K38+K42</f>
        <v>0</v>
      </c>
      <c r="L17" s="16">
        <f>L19+L29+L38+L42+L24</f>
        <v>10978698</v>
      </c>
      <c r="M17" s="16">
        <f>M19+M29+M38+M42+M24</f>
        <v>65317622</v>
      </c>
      <c r="N17" s="16">
        <f>N19+N29+N38+N42</f>
        <v>0</v>
      </c>
      <c r="O17" s="16">
        <f>O19+O29+O38+O42</f>
        <v>0</v>
      </c>
      <c r="P17" s="16">
        <f>P19+P29+P38+P42</f>
        <v>0</v>
      </c>
      <c r="Q17" s="16">
        <f>Q19+Q29+Q38+Q42+Q24</f>
        <v>65317622</v>
      </c>
    </row>
    <row r="18" spans="1:17" ht="12.75">
      <c r="A18" s="13"/>
      <c r="B18" s="15" t="s">
        <v>74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1:17" ht="81" customHeight="1">
      <c r="A19" s="13" t="s">
        <v>8</v>
      </c>
      <c r="B19" s="9" t="s">
        <v>69</v>
      </c>
      <c r="C19" s="54" t="s">
        <v>70</v>
      </c>
      <c r="D19" s="20"/>
      <c r="E19" s="35">
        <f>SUM(E20:E22)</f>
        <v>4960520</v>
      </c>
      <c r="F19" s="35">
        <f>SUM(F20:F22)</f>
        <v>744078</v>
      </c>
      <c r="G19" s="35">
        <f>SUM(G20:G22)</f>
        <v>4216442</v>
      </c>
      <c r="H19" s="35">
        <f>SUM(H20:H22)</f>
        <v>4960520</v>
      </c>
      <c r="I19" s="35">
        <f>SUM(I20:I22)</f>
        <v>744078</v>
      </c>
      <c r="J19" s="35"/>
      <c r="K19" s="35">
        <v>0</v>
      </c>
      <c r="L19" s="35">
        <f>SUM(L20:L22)</f>
        <v>744078</v>
      </c>
      <c r="M19" s="35">
        <v>4216442</v>
      </c>
      <c r="N19" s="35"/>
      <c r="O19" s="35"/>
      <c r="P19" s="35"/>
      <c r="Q19" s="35">
        <v>4216442</v>
      </c>
    </row>
    <row r="20" spans="1:17" ht="44.25" customHeight="1">
      <c r="A20" s="13"/>
      <c r="B20" s="9" t="s">
        <v>37</v>
      </c>
      <c r="C20" s="42"/>
      <c r="D20" s="20" t="s">
        <v>33</v>
      </c>
      <c r="E20" s="35">
        <v>2020320</v>
      </c>
      <c r="F20" s="35">
        <v>303048</v>
      </c>
      <c r="G20" s="35">
        <v>1717272</v>
      </c>
      <c r="H20" s="35">
        <f>SUM(F20:G20)</f>
        <v>2020320</v>
      </c>
      <c r="I20" s="35">
        <v>303048</v>
      </c>
      <c r="J20" s="35">
        <v>0</v>
      </c>
      <c r="K20" s="35">
        <v>0</v>
      </c>
      <c r="L20" s="35">
        <v>303048</v>
      </c>
      <c r="M20" s="35">
        <v>1717272</v>
      </c>
      <c r="N20" s="35"/>
      <c r="O20" s="35"/>
      <c r="P20" s="35"/>
      <c r="Q20" s="35">
        <v>1717272</v>
      </c>
    </row>
    <row r="21" spans="1:17" ht="40.5" customHeight="1">
      <c r="A21" s="13"/>
      <c r="B21" s="9" t="s">
        <v>34</v>
      </c>
      <c r="C21" s="42"/>
      <c r="D21" s="20" t="s">
        <v>35</v>
      </c>
      <c r="E21" s="35">
        <v>2293600</v>
      </c>
      <c r="F21" s="35">
        <v>344040</v>
      </c>
      <c r="G21" s="35">
        <f>E21-F21</f>
        <v>1949560</v>
      </c>
      <c r="H21" s="35">
        <f>SUM(E21)</f>
        <v>2293600</v>
      </c>
      <c r="I21" s="35">
        <v>344040</v>
      </c>
      <c r="J21" s="35"/>
      <c r="K21" s="35"/>
      <c r="L21" s="35">
        <v>344040</v>
      </c>
      <c r="M21" s="35">
        <v>1949560</v>
      </c>
      <c r="N21" s="35"/>
      <c r="O21" s="35"/>
      <c r="P21" s="35"/>
      <c r="Q21" s="35">
        <v>1949560</v>
      </c>
    </row>
    <row r="22" spans="1:17" ht="42.75" customHeight="1">
      <c r="A22" s="13"/>
      <c r="B22" s="9" t="s">
        <v>36</v>
      </c>
      <c r="C22" s="42"/>
      <c r="D22" s="20" t="s">
        <v>33</v>
      </c>
      <c r="E22" s="35">
        <v>646600</v>
      </c>
      <c r="F22" s="35">
        <v>96990</v>
      </c>
      <c r="G22" s="35">
        <f>E22-F22</f>
        <v>549610</v>
      </c>
      <c r="H22" s="35">
        <f>SUM(E22)</f>
        <v>646600</v>
      </c>
      <c r="I22" s="35">
        <v>96990</v>
      </c>
      <c r="J22" s="35"/>
      <c r="K22" s="35"/>
      <c r="L22" s="35">
        <v>96990</v>
      </c>
      <c r="M22" s="35">
        <v>549610</v>
      </c>
      <c r="N22" s="35"/>
      <c r="O22" s="35"/>
      <c r="P22" s="35"/>
      <c r="Q22" s="35">
        <v>549610</v>
      </c>
    </row>
    <row r="23" spans="1:17" ht="38.25" customHeight="1">
      <c r="A23" s="27"/>
      <c r="B23" s="24" t="s">
        <v>63</v>
      </c>
      <c r="C23" s="43"/>
      <c r="D23" s="49" t="s">
        <v>33</v>
      </c>
      <c r="E23" s="36">
        <v>2020320</v>
      </c>
      <c r="F23" s="36">
        <v>303048</v>
      </c>
      <c r="G23" s="36">
        <v>1717272</v>
      </c>
      <c r="H23" s="36">
        <f>SUM(F23:G23)</f>
        <v>2020320</v>
      </c>
      <c r="I23" s="36">
        <v>303048</v>
      </c>
      <c r="J23" s="36">
        <v>0</v>
      </c>
      <c r="K23" s="36">
        <v>0</v>
      </c>
      <c r="L23" s="36">
        <v>303048</v>
      </c>
      <c r="M23" s="36">
        <v>1717272</v>
      </c>
      <c r="N23" s="36"/>
      <c r="O23" s="36"/>
      <c r="P23" s="36"/>
      <c r="Q23" s="36">
        <v>1717272</v>
      </c>
    </row>
    <row r="24" spans="1:17" ht="62.25" customHeight="1">
      <c r="A24" s="13" t="s">
        <v>9</v>
      </c>
      <c r="B24" s="34" t="s">
        <v>62</v>
      </c>
      <c r="C24" s="54" t="s">
        <v>71</v>
      </c>
      <c r="D24" s="50" t="s">
        <v>38</v>
      </c>
      <c r="E24" s="51">
        <v>2000800</v>
      </c>
      <c r="F24" s="51">
        <v>300120</v>
      </c>
      <c r="G24" s="51">
        <f>E24-F24</f>
        <v>1700680</v>
      </c>
      <c r="H24" s="51">
        <v>2000800</v>
      </c>
      <c r="I24" s="51">
        <v>300120</v>
      </c>
      <c r="J24" s="51"/>
      <c r="K24" s="51"/>
      <c r="L24" s="51">
        <v>300120</v>
      </c>
      <c r="M24" s="51">
        <v>1700680</v>
      </c>
      <c r="N24" s="51"/>
      <c r="O24" s="51"/>
      <c r="P24" s="51"/>
      <c r="Q24" s="51">
        <v>1700680</v>
      </c>
    </row>
    <row r="25" spans="1:17" ht="12.75">
      <c r="A25" s="63"/>
      <c r="B25" s="73" t="s">
        <v>65</v>
      </c>
      <c r="C25" s="57"/>
      <c r="D25" s="80"/>
      <c r="E25" s="60">
        <v>1000000</v>
      </c>
      <c r="F25" s="60">
        <v>150000</v>
      </c>
      <c r="G25" s="60">
        <f>E25-F25</f>
        <v>850000</v>
      </c>
      <c r="H25" s="60">
        <v>1000000</v>
      </c>
      <c r="I25" s="60">
        <v>150000</v>
      </c>
      <c r="J25" s="57"/>
      <c r="K25" s="57"/>
      <c r="L25" s="60">
        <v>150000</v>
      </c>
      <c r="M25" s="60">
        <v>850000</v>
      </c>
      <c r="N25" s="57"/>
      <c r="O25" s="57"/>
      <c r="P25" s="57"/>
      <c r="Q25" s="60">
        <v>850000</v>
      </c>
    </row>
    <row r="26" spans="1:17" ht="12" customHeight="1">
      <c r="A26" s="64"/>
      <c r="B26" s="73"/>
      <c r="C26" s="57"/>
      <c r="D26" s="80"/>
      <c r="E26" s="60"/>
      <c r="F26" s="60"/>
      <c r="G26" s="60"/>
      <c r="H26" s="60"/>
      <c r="I26" s="60"/>
      <c r="J26" s="57"/>
      <c r="K26" s="57"/>
      <c r="L26" s="60"/>
      <c r="M26" s="60"/>
      <c r="N26" s="57"/>
      <c r="O26" s="57"/>
      <c r="P26" s="57"/>
      <c r="Q26" s="60"/>
    </row>
    <row r="27" spans="1:17" ht="12.75" customHeight="1" hidden="1">
      <c r="A27" s="13"/>
      <c r="B27" s="37">
        <v>2006</v>
      </c>
      <c r="C27" s="57"/>
      <c r="D27" s="80"/>
      <c r="E27" s="43"/>
      <c r="F27" s="43"/>
      <c r="G27" s="43"/>
      <c r="H27" s="36">
        <v>2000800</v>
      </c>
      <c r="I27" s="43"/>
      <c r="J27" s="57"/>
      <c r="K27" s="57"/>
      <c r="L27" s="43"/>
      <c r="M27" s="43"/>
      <c r="N27" s="57"/>
      <c r="O27" s="57"/>
      <c r="P27" s="57"/>
      <c r="Q27" s="43"/>
    </row>
    <row r="28" spans="1:17" ht="12.75" customHeight="1" hidden="1">
      <c r="A28" s="13"/>
      <c r="B28" s="38" t="s">
        <v>22</v>
      </c>
      <c r="C28" s="57"/>
      <c r="D28" s="80"/>
      <c r="E28" s="43"/>
      <c r="F28" s="43"/>
      <c r="G28" s="43"/>
      <c r="H28" s="36">
        <v>2000800</v>
      </c>
      <c r="I28" s="43"/>
      <c r="J28" s="57"/>
      <c r="K28" s="57"/>
      <c r="L28" s="43"/>
      <c r="M28" s="43"/>
      <c r="N28" s="57"/>
      <c r="O28" s="57"/>
      <c r="P28" s="57"/>
      <c r="Q28" s="43"/>
    </row>
    <row r="29" spans="1:25" ht="83.25" customHeight="1">
      <c r="A29" s="48" t="s">
        <v>39</v>
      </c>
      <c r="B29" s="22" t="s">
        <v>51</v>
      </c>
      <c r="C29" s="54" t="s">
        <v>72</v>
      </c>
      <c r="D29" s="55"/>
      <c r="E29" s="51">
        <f aca="true" t="shared" si="0" ref="E29:Q29">SUM(E30+E32+E33+E34+E36+E37)</f>
        <v>8730000</v>
      </c>
      <c r="F29" s="51">
        <f t="shared" si="0"/>
        <v>1309500</v>
      </c>
      <c r="G29" s="51">
        <f>SUM(G30+G32+G33+G34+G36+G37)</f>
        <v>7420500</v>
      </c>
      <c r="H29" s="51">
        <f t="shared" si="0"/>
        <v>8730000</v>
      </c>
      <c r="I29" s="51">
        <f t="shared" si="0"/>
        <v>1309500</v>
      </c>
      <c r="J29" s="51">
        <f t="shared" si="0"/>
        <v>0</v>
      </c>
      <c r="K29" s="51">
        <f t="shared" si="0"/>
        <v>0</v>
      </c>
      <c r="L29" s="51">
        <f t="shared" si="0"/>
        <v>1309500</v>
      </c>
      <c r="M29" s="51">
        <f t="shared" si="0"/>
        <v>7420500</v>
      </c>
      <c r="N29" s="51">
        <f t="shared" si="0"/>
        <v>0</v>
      </c>
      <c r="O29" s="51">
        <f t="shared" si="0"/>
        <v>0</v>
      </c>
      <c r="P29" s="51">
        <f t="shared" si="0"/>
        <v>0</v>
      </c>
      <c r="Q29" s="51">
        <f t="shared" si="0"/>
        <v>7420500</v>
      </c>
      <c r="R29" s="52"/>
      <c r="S29" s="52"/>
      <c r="T29" s="52"/>
      <c r="U29" s="52"/>
      <c r="V29" s="52"/>
      <c r="W29" s="52"/>
      <c r="X29" s="52"/>
      <c r="Y29" s="52"/>
    </row>
    <row r="30" spans="1:17" ht="43.5" customHeight="1">
      <c r="A30" s="13"/>
      <c r="B30" s="12" t="s">
        <v>40</v>
      </c>
      <c r="C30" s="42"/>
      <c r="D30" s="3" t="s">
        <v>52</v>
      </c>
      <c r="E30" s="35">
        <v>3460000</v>
      </c>
      <c r="F30" s="35">
        <v>519000</v>
      </c>
      <c r="G30" s="35">
        <f aca="true" t="shared" si="1" ref="G30:G49">E30-F30</f>
        <v>2941000</v>
      </c>
      <c r="H30" s="35">
        <v>3460000</v>
      </c>
      <c r="I30" s="35">
        <v>519000</v>
      </c>
      <c r="J30" s="42"/>
      <c r="K30" s="42"/>
      <c r="L30" s="35">
        <v>519000</v>
      </c>
      <c r="M30" s="35">
        <v>2941000</v>
      </c>
      <c r="N30" s="42"/>
      <c r="O30" s="42"/>
      <c r="P30" s="42"/>
      <c r="Q30" s="35">
        <v>2941000</v>
      </c>
    </row>
    <row r="31" spans="1:17" ht="16.5" customHeight="1">
      <c r="A31" s="13"/>
      <c r="B31" s="25" t="s">
        <v>56</v>
      </c>
      <c r="C31" s="43"/>
      <c r="D31" s="40"/>
      <c r="E31" s="36">
        <v>3460000</v>
      </c>
      <c r="F31" s="36">
        <v>519000</v>
      </c>
      <c r="G31" s="36">
        <f t="shared" si="1"/>
        <v>2941000</v>
      </c>
      <c r="H31" s="36">
        <v>3460000</v>
      </c>
      <c r="I31" s="36">
        <v>519000</v>
      </c>
      <c r="J31" s="43"/>
      <c r="K31" s="43"/>
      <c r="L31" s="36">
        <v>519000</v>
      </c>
      <c r="M31" s="36">
        <v>2941000</v>
      </c>
      <c r="N31" s="36"/>
      <c r="O31" s="36"/>
      <c r="P31" s="36"/>
      <c r="Q31" s="36">
        <v>2941000</v>
      </c>
    </row>
    <row r="32" spans="1:17" ht="37.5" customHeight="1">
      <c r="A32" s="13"/>
      <c r="B32" s="12" t="s">
        <v>41</v>
      </c>
      <c r="C32" s="42"/>
      <c r="D32" s="3" t="s">
        <v>53</v>
      </c>
      <c r="E32" s="35">
        <v>2050000</v>
      </c>
      <c r="F32" s="35">
        <v>307500</v>
      </c>
      <c r="G32" s="35">
        <f t="shared" si="1"/>
        <v>1742500</v>
      </c>
      <c r="H32" s="35">
        <v>2050000</v>
      </c>
      <c r="I32" s="35">
        <v>307500</v>
      </c>
      <c r="J32" s="42"/>
      <c r="K32" s="42"/>
      <c r="L32" s="35">
        <v>307500</v>
      </c>
      <c r="M32" s="35">
        <v>1742500</v>
      </c>
      <c r="N32" s="42"/>
      <c r="O32" s="42"/>
      <c r="P32" s="42"/>
      <c r="Q32" s="35">
        <v>1742500</v>
      </c>
    </row>
    <row r="33" spans="1:17" ht="33.75" customHeight="1">
      <c r="A33" s="13"/>
      <c r="B33" s="12" t="s">
        <v>42</v>
      </c>
      <c r="C33" s="42"/>
      <c r="D33" s="3" t="s">
        <v>53</v>
      </c>
      <c r="E33" s="35">
        <v>2650000</v>
      </c>
      <c r="F33" s="35">
        <v>397500</v>
      </c>
      <c r="G33" s="35">
        <f t="shared" si="1"/>
        <v>2252500</v>
      </c>
      <c r="H33" s="35">
        <v>2650000</v>
      </c>
      <c r="I33" s="35">
        <v>397500</v>
      </c>
      <c r="J33" s="42"/>
      <c r="K33" s="42"/>
      <c r="L33" s="35">
        <v>397500</v>
      </c>
      <c r="M33" s="35">
        <v>2252500</v>
      </c>
      <c r="N33" s="42"/>
      <c r="O33" s="42"/>
      <c r="P33" s="42"/>
      <c r="Q33" s="35">
        <v>2252500</v>
      </c>
    </row>
    <row r="34" spans="1:17" ht="40.5" customHeight="1">
      <c r="A34" s="13"/>
      <c r="B34" s="12" t="s">
        <v>43</v>
      </c>
      <c r="C34" s="42"/>
      <c r="D34" s="3" t="s">
        <v>54</v>
      </c>
      <c r="E34" s="35">
        <v>190000</v>
      </c>
      <c r="F34" s="35">
        <v>28500</v>
      </c>
      <c r="G34" s="35">
        <f t="shared" si="1"/>
        <v>161500</v>
      </c>
      <c r="H34" s="35">
        <v>190000</v>
      </c>
      <c r="I34" s="35">
        <v>28500</v>
      </c>
      <c r="J34" s="42"/>
      <c r="K34" s="42"/>
      <c r="L34" s="35">
        <v>28500</v>
      </c>
      <c r="M34" s="35">
        <v>161500</v>
      </c>
      <c r="N34" s="42"/>
      <c r="O34" s="42"/>
      <c r="P34" s="42"/>
      <c r="Q34" s="35">
        <v>161500</v>
      </c>
    </row>
    <row r="35" spans="1:19" ht="14.25" customHeight="1">
      <c r="A35" s="13"/>
      <c r="B35" s="25" t="s">
        <v>56</v>
      </c>
      <c r="C35" s="43"/>
      <c r="D35" s="40"/>
      <c r="E35" s="36">
        <v>190000</v>
      </c>
      <c r="F35" s="36">
        <v>28500</v>
      </c>
      <c r="G35" s="36">
        <f t="shared" si="1"/>
        <v>161500</v>
      </c>
      <c r="H35" s="36">
        <v>190000</v>
      </c>
      <c r="I35" s="36">
        <v>28500</v>
      </c>
      <c r="J35" s="43"/>
      <c r="K35" s="43"/>
      <c r="L35" s="36">
        <v>28500</v>
      </c>
      <c r="M35" s="36">
        <v>161500</v>
      </c>
      <c r="N35" s="43"/>
      <c r="O35" s="43"/>
      <c r="P35" s="43"/>
      <c r="Q35" s="36">
        <v>161500</v>
      </c>
      <c r="R35" s="28"/>
      <c r="S35" s="28"/>
    </row>
    <row r="36" spans="1:17" ht="42.75" customHeight="1">
      <c r="A36" s="13"/>
      <c r="B36" s="12" t="s">
        <v>44</v>
      </c>
      <c r="C36" s="42"/>
      <c r="D36" s="3" t="s">
        <v>54</v>
      </c>
      <c r="E36" s="35">
        <v>190000</v>
      </c>
      <c r="F36" s="35">
        <v>28500</v>
      </c>
      <c r="G36" s="35">
        <f t="shared" si="1"/>
        <v>161500</v>
      </c>
      <c r="H36" s="35">
        <v>190000</v>
      </c>
      <c r="I36" s="35">
        <v>28500</v>
      </c>
      <c r="J36" s="42"/>
      <c r="K36" s="42"/>
      <c r="L36" s="35">
        <v>28500</v>
      </c>
      <c r="M36" s="35">
        <v>161500</v>
      </c>
      <c r="N36" s="42"/>
      <c r="O36" s="42"/>
      <c r="P36" s="42"/>
      <c r="Q36" s="35">
        <v>161500</v>
      </c>
    </row>
    <row r="37" spans="1:17" ht="39" customHeight="1">
      <c r="A37" s="13"/>
      <c r="B37" s="12" t="s">
        <v>45</v>
      </c>
      <c r="C37" s="42"/>
      <c r="D37" s="3" t="s">
        <v>54</v>
      </c>
      <c r="E37" s="35">
        <v>190000</v>
      </c>
      <c r="F37" s="35">
        <v>28500</v>
      </c>
      <c r="G37" s="35">
        <f t="shared" si="1"/>
        <v>161500</v>
      </c>
      <c r="H37" s="35">
        <v>190000</v>
      </c>
      <c r="I37" s="35">
        <v>28500</v>
      </c>
      <c r="J37" s="42"/>
      <c r="K37" s="42"/>
      <c r="L37" s="35">
        <v>28500</v>
      </c>
      <c r="M37" s="35">
        <v>161500</v>
      </c>
      <c r="N37" s="42"/>
      <c r="O37" s="42"/>
      <c r="P37" s="42"/>
      <c r="Q37" s="35">
        <v>161500</v>
      </c>
    </row>
    <row r="38" spans="1:17" ht="48" customHeight="1">
      <c r="A38" s="13" t="s">
        <v>46</v>
      </c>
      <c r="B38" s="22" t="s">
        <v>78</v>
      </c>
      <c r="C38" s="54" t="s">
        <v>70</v>
      </c>
      <c r="D38" s="39" t="s">
        <v>52</v>
      </c>
      <c r="E38" s="51">
        <v>5800000</v>
      </c>
      <c r="F38" s="51">
        <v>870000</v>
      </c>
      <c r="G38" s="51">
        <f t="shared" si="1"/>
        <v>4930000</v>
      </c>
      <c r="H38" s="51">
        <f>F38+G38</f>
        <v>5800000</v>
      </c>
      <c r="I38" s="51">
        <v>870000</v>
      </c>
      <c r="J38" s="53"/>
      <c r="K38" s="53"/>
      <c r="L38" s="51">
        <v>870000</v>
      </c>
      <c r="M38" s="51">
        <v>4930000</v>
      </c>
      <c r="N38" s="53"/>
      <c r="O38" s="53"/>
      <c r="P38" s="53"/>
      <c r="Q38" s="51">
        <v>4930000</v>
      </c>
    </row>
    <row r="39" spans="1:17" ht="12.75" customHeight="1" hidden="1">
      <c r="A39" s="13"/>
      <c r="B39" s="23">
        <v>2006</v>
      </c>
      <c r="C39" s="58"/>
      <c r="D39" s="79"/>
      <c r="E39" s="26"/>
      <c r="F39" s="26"/>
      <c r="G39" s="41">
        <f t="shared" si="1"/>
        <v>0</v>
      </c>
      <c r="H39" s="59"/>
      <c r="I39" s="26"/>
      <c r="J39" s="59"/>
      <c r="K39" s="59"/>
      <c r="L39" s="26"/>
      <c r="M39" s="41">
        <f>K39-L39</f>
        <v>0</v>
      </c>
      <c r="N39" s="69"/>
      <c r="O39" s="59"/>
      <c r="P39" s="59"/>
      <c r="Q39" s="41">
        <f>O39-P39</f>
        <v>0</v>
      </c>
    </row>
    <row r="40" spans="1:17" ht="12.75" customHeight="1" hidden="1">
      <c r="A40" s="13" t="s">
        <v>30</v>
      </c>
      <c r="B40" s="21" t="s">
        <v>22</v>
      </c>
      <c r="C40" s="58"/>
      <c r="D40" s="79"/>
      <c r="E40" s="26"/>
      <c r="F40" s="26"/>
      <c r="G40" s="41">
        <f t="shared" si="1"/>
        <v>0</v>
      </c>
      <c r="H40" s="59"/>
      <c r="I40" s="26"/>
      <c r="J40" s="59"/>
      <c r="K40" s="59"/>
      <c r="L40" s="26"/>
      <c r="M40" s="41">
        <f>K40-L40</f>
        <v>0</v>
      </c>
      <c r="N40" s="70"/>
      <c r="O40" s="59"/>
      <c r="P40" s="59"/>
      <c r="Q40" s="41">
        <f>O40-P40</f>
        <v>0</v>
      </c>
    </row>
    <row r="41" spans="1:17" ht="12.75">
      <c r="A41" s="13"/>
      <c r="B41" s="25" t="s">
        <v>56</v>
      </c>
      <c r="C41" s="45"/>
      <c r="D41" s="32"/>
      <c r="E41" s="30">
        <v>1800000</v>
      </c>
      <c r="F41" s="30">
        <v>270000</v>
      </c>
      <c r="G41" s="36">
        <f t="shared" si="1"/>
        <v>1530000</v>
      </c>
      <c r="H41" s="30">
        <v>1800000</v>
      </c>
      <c r="I41" s="30">
        <v>270000</v>
      </c>
      <c r="J41" s="30"/>
      <c r="K41" s="30"/>
      <c r="L41" s="30">
        <v>270000</v>
      </c>
      <c r="M41" s="36">
        <v>1530000</v>
      </c>
      <c r="N41" s="30"/>
      <c r="O41" s="30"/>
      <c r="P41" s="30"/>
      <c r="Q41" s="36">
        <v>1530000</v>
      </c>
    </row>
    <row r="42" spans="1:21" ht="56.25">
      <c r="A42" s="13" t="s">
        <v>47</v>
      </c>
      <c r="B42" s="22" t="s">
        <v>48</v>
      </c>
      <c r="C42" s="54" t="s">
        <v>73</v>
      </c>
      <c r="D42" s="39" t="s">
        <v>55</v>
      </c>
      <c r="E42" s="46">
        <f>SUM(E43+E45+E47+E49)</f>
        <v>51700000</v>
      </c>
      <c r="F42" s="46">
        <f>SUM(F43+F45+F47+F49)</f>
        <v>7755000</v>
      </c>
      <c r="G42" s="46">
        <f>SUM(G43+G45+G47+G49)</f>
        <v>43945000</v>
      </c>
      <c r="H42" s="46">
        <f>F42+G42</f>
        <v>51700000</v>
      </c>
      <c r="I42" s="46">
        <f>SUM(I43+I45+I47+I49)</f>
        <v>7755000</v>
      </c>
      <c r="J42" s="46"/>
      <c r="K42" s="46"/>
      <c r="L42" s="46">
        <f>SUM(L43+L45+L47+L49)</f>
        <v>7755000</v>
      </c>
      <c r="M42" s="46">
        <f>SUM(M43+M45+M47+M49)</f>
        <v>47050000</v>
      </c>
      <c r="N42" s="46"/>
      <c r="O42" s="46"/>
      <c r="P42" s="46"/>
      <c r="Q42" s="46">
        <f>SUM(Q43+Q45+Q47+Q49)</f>
        <v>47050000</v>
      </c>
      <c r="R42" s="52"/>
      <c r="S42" s="52"/>
      <c r="T42" s="52"/>
      <c r="U42" s="52"/>
    </row>
    <row r="43" spans="1:17" ht="38.25">
      <c r="A43" s="13"/>
      <c r="B43" s="12" t="s">
        <v>76</v>
      </c>
      <c r="C43" s="44"/>
      <c r="D43" s="39" t="s">
        <v>55</v>
      </c>
      <c r="E43" s="26">
        <v>10000000</v>
      </c>
      <c r="F43" s="26">
        <v>1500000</v>
      </c>
      <c r="G43" s="46">
        <f t="shared" si="1"/>
        <v>8500000</v>
      </c>
      <c r="H43" s="26">
        <v>10000000</v>
      </c>
      <c r="I43" s="26">
        <v>1500000</v>
      </c>
      <c r="J43" s="26"/>
      <c r="K43" s="26"/>
      <c r="L43" s="26">
        <v>1500000</v>
      </c>
      <c r="M43" s="46">
        <v>8500000</v>
      </c>
      <c r="N43" s="26"/>
      <c r="O43" s="26"/>
      <c r="P43" s="26"/>
      <c r="Q43" s="46">
        <v>8500000</v>
      </c>
    </row>
    <row r="44" spans="1:17" ht="12.75">
      <c r="A44" s="13"/>
      <c r="B44" s="25" t="s">
        <v>56</v>
      </c>
      <c r="C44" s="45"/>
      <c r="D44" s="40"/>
      <c r="E44" s="30">
        <v>2500000</v>
      </c>
      <c r="F44" s="30">
        <v>375000</v>
      </c>
      <c r="G44" s="30">
        <f t="shared" si="1"/>
        <v>2125000</v>
      </c>
      <c r="H44" s="30">
        <v>2500000</v>
      </c>
      <c r="I44" s="30">
        <v>375000</v>
      </c>
      <c r="J44" s="30"/>
      <c r="K44" s="30"/>
      <c r="L44" s="30">
        <v>375000</v>
      </c>
      <c r="M44" s="30">
        <v>2125000</v>
      </c>
      <c r="N44" s="26"/>
      <c r="O44" s="26"/>
      <c r="P44" s="26"/>
      <c r="Q44" s="30">
        <v>2125000</v>
      </c>
    </row>
    <row r="45" spans="1:17" ht="38.25">
      <c r="A45" s="13"/>
      <c r="B45" s="12" t="s">
        <v>49</v>
      </c>
      <c r="C45" s="44"/>
      <c r="D45" s="39" t="s">
        <v>55</v>
      </c>
      <c r="E45" s="26">
        <v>3000000</v>
      </c>
      <c r="F45" s="26">
        <v>450000</v>
      </c>
      <c r="G45" s="46">
        <f t="shared" si="1"/>
        <v>2550000</v>
      </c>
      <c r="H45" s="26">
        <v>3000000</v>
      </c>
      <c r="I45" s="26">
        <v>450000</v>
      </c>
      <c r="J45" s="26"/>
      <c r="K45" s="26"/>
      <c r="L45" s="26">
        <v>450000</v>
      </c>
      <c r="M45" s="46">
        <v>2550000</v>
      </c>
      <c r="N45" s="26"/>
      <c r="O45" s="26"/>
      <c r="P45" s="26"/>
      <c r="Q45" s="46">
        <v>2550000</v>
      </c>
    </row>
    <row r="46" spans="1:17" ht="12.75">
      <c r="A46" s="13"/>
      <c r="B46" s="25" t="s">
        <v>56</v>
      </c>
      <c r="C46" s="45"/>
      <c r="D46" s="40"/>
      <c r="E46" s="30">
        <v>1500000</v>
      </c>
      <c r="F46" s="30">
        <v>225000</v>
      </c>
      <c r="G46" s="30">
        <f t="shared" si="1"/>
        <v>1275000</v>
      </c>
      <c r="H46" s="30">
        <v>1500000</v>
      </c>
      <c r="I46" s="30">
        <v>225000</v>
      </c>
      <c r="J46" s="30"/>
      <c r="K46" s="30"/>
      <c r="L46" s="30">
        <v>225000</v>
      </c>
      <c r="M46" s="30">
        <v>1275000</v>
      </c>
      <c r="N46" s="26"/>
      <c r="O46" s="26"/>
      <c r="P46" s="26"/>
      <c r="Q46" s="30">
        <v>1275000</v>
      </c>
    </row>
    <row r="47" spans="1:17" ht="38.25">
      <c r="A47" s="13"/>
      <c r="B47" s="12" t="s">
        <v>77</v>
      </c>
      <c r="C47" s="44"/>
      <c r="D47" s="39" t="s">
        <v>55</v>
      </c>
      <c r="E47" s="26">
        <v>20700000</v>
      </c>
      <c r="F47" s="26">
        <v>3105000</v>
      </c>
      <c r="G47" s="46">
        <f t="shared" si="1"/>
        <v>17595000</v>
      </c>
      <c r="H47" s="26">
        <v>20700000</v>
      </c>
      <c r="I47" s="26">
        <v>3105000</v>
      </c>
      <c r="J47" s="26"/>
      <c r="K47" s="26"/>
      <c r="L47" s="26">
        <v>3105000</v>
      </c>
      <c r="M47" s="46">
        <v>20700000</v>
      </c>
      <c r="N47" s="26"/>
      <c r="O47" s="26"/>
      <c r="P47" s="26"/>
      <c r="Q47" s="46">
        <v>20700000</v>
      </c>
    </row>
    <row r="48" spans="1:44" ht="12.75">
      <c r="A48" s="13"/>
      <c r="B48" s="25" t="s">
        <v>56</v>
      </c>
      <c r="C48" s="45"/>
      <c r="D48" s="40"/>
      <c r="E48" s="30">
        <v>6900000</v>
      </c>
      <c r="F48" s="30">
        <v>1035000</v>
      </c>
      <c r="G48" s="30">
        <f t="shared" si="1"/>
        <v>5865000</v>
      </c>
      <c r="H48" s="30">
        <v>6900000</v>
      </c>
      <c r="I48" s="30">
        <v>1035000</v>
      </c>
      <c r="J48" s="30"/>
      <c r="K48" s="30"/>
      <c r="L48" s="30">
        <v>1035000</v>
      </c>
      <c r="M48" s="30">
        <v>5865000</v>
      </c>
      <c r="N48" s="30"/>
      <c r="O48" s="30"/>
      <c r="P48" s="30"/>
      <c r="Q48" s="30">
        <v>5865000</v>
      </c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17" ht="38.25">
      <c r="A49" s="13"/>
      <c r="B49" s="12" t="s">
        <v>50</v>
      </c>
      <c r="C49" s="44" t="s">
        <v>79</v>
      </c>
      <c r="D49" s="39" t="s">
        <v>55</v>
      </c>
      <c r="E49" s="26">
        <v>18000000</v>
      </c>
      <c r="F49" s="26">
        <v>2700000</v>
      </c>
      <c r="G49" s="26">
        <f t="shared" si="1"/>
        <v>15300000</v>
      </c>
      <c r="H49" s="26">
        <v>18000000</v>
      </c>
      <c r="I49" s="26">
        <v>2700000</v>
      </c>
      <c r="J49" s="26"/>
      <c r="K49" s="26"/>
      <c r="L49" s="26">
        <v>2700000</v>
      </c>
      <c r="M49" s="26">
        <v>15300000</v>
      </c>
      <c r="N49" s="26"/>
      <c r="O49" s="26"/>
      <c r="P49" s="26"/>
      <c r="Q49" s="26">
        <v>15300000</v>
      </c>
    </row>
    <row r="50" spans="1:17" ht="12.75" hidden="1">
      <c r="A50" s="72"/>
      <c r="B50" s="5" t="s">
        <v>6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</row>
    <row r="51" spans="1:17" ht="12.75" hidden="1">
      <c r="A51" s="72"/>
      <c r="B51" s="5" t="s">
        <v>7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</row>
    <row r="52" spans="1:17" ht="12.75" hidden="1">
      <c r="A52" s="72"/>
      <c r="B52" s="9" t="s">
        <v>24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</row>
    <row r="53" spans="1:17" ht="12.75" customHeight="1" hidden="1">
      <c r="A53" s="72"/>
      <c r="B53" s="11" t="s">
        <v>23</v>
      </c>
      <c r="C53" s="58"/>
      <c r="D53" s="58"/>
      <c r="E53" s="44"/>
      <c r="F53" s="44"/>
      <c r="G53" s="44"/>
      <c r="H53" s="58"/>
      <c r="I53" s="58"/>
      <c r="J53" s="58"/>
      <c r="K53" s="58"/>
      <c r="L53" s="58"/>
      <c r="M53" s="58"/>
      <c r="N53" s="74"/>
      <c r="O53" s="58"/>
      <c r="P53" s="58"/>
      <c r="Q53" s="58"/>
    </row>
    <row r="54" spans="1:17" ht="12.75" customHeight="1" hidden="1">
      <c r="A54" s="72"/>
      <c r="B54" s="5">
        <v>2005</v>
      </c>
      <c r="C54" s="58"/>
      <c r="D54" s="58"/>
      <c r="E54" s="44"/>
      <c r="F54" s="44"/>
      <c r="G54" s="44"/>
      <c r="H54" s="58"/>
      <c r="I54" s="58"/>
      <c r="J54" s="58"/>
      <c r="K54" s="58"/>
      <c r="L54" s="58"/>
      <c r="M54" s="58"/>
      <c r="N54" s="75"/>
      <c r="O54" s="58"/>
      <c r="P54" s="58"/>
      <c r="Q54" s="58"/>
    </row>
    <row r="55" spans="1:17" ht="12.75" customHeight="1" hidden="1">
      <c r="A55" s="72"/>
      <c r="B55" s="5" t="s">
        <v>31</v>
      </c>
      <c r="C55" s="58"/>
      <c r="D55" s="58"/>
      <c r="E55" s="44"/>
      <c r="F55" s="44"/>
      <c r="G55" s="44"/>
      <c r="H55" s="58"/>
      <c r="I55" s="58"/>
      <c r="J55" s="58"/>
      <c r="K55" s="58"/>
      <c r="L55" s="58"/>
      <c r="M55" s="58"/>
      <c r="N55" s="75"/>
      <c r="O55" s="58"/>
      <c r="P55" s="58"/>
      <c r="Q55" s="58"/>
    </row>
    <row r="56" spans="1:17" ht="12.75" customHeight="1" hidden="1">
      <c r="A56" s="6"/>
      <c r="B56" s="10" t="s">
        <v>22</v>
      </c>
      <c r="C56" s="58"/>
      <c r="D56" s="58"/>
      <c r="E56" s="44"/>
      <c r="F56" s="44"/>
      <c r="G56" s="44"/>
      <c r="H56" s="58"/>
      <c r="I56" s="58"/>
      <c r="J56" s="58"/>
      <c r="K56" s="58"/>
      <c r="L56" s="58"/>
      <c r="M56" s="58"/>
      <c r="N56" s="76"/>
      <c r="O56" s="58"/>
      <c r="P56" s="58"/>
      <c r="Q56" s="58"/>
    </row>
    <row r="57" spans="1:18" ht="12.75">
      <c r="A57" s="6"/>
      <c r="B57" s="25" t="s">
        <v>56</v>
      </c>
      <c r="C57" s="45"/>
      <c r="D57" s="45"/>
      <c r="E57" s="30">
        <v>6000000</v>
      </c>
      <c r="F57" s="30">
        <v>900000</v>
      </c>
      <c r="G57" s="30">
        <f>E57-F57</f>
        <v>5100000</v>
      </c>
      <c r="H57" s="30">
        <v>6000000</v>
      </c>
      <c r="I57" s="30">
        <v>900000</v>
      </c>
      <c r="J57" s="45"/>
      <c r="K57" s="45"/>
      <c r="L57" s="30">
        <v>900000</v>
      </c>
      <c r="M57" s="30">
        <v>5100000</v>
      </c>
      <c r="N57" s="47"/>
      <c r="O57" s="47"/>
      <c r="P57" s="47"/>
      <c r="Q57" s="30">
        <v>5100000</v>
      </c>
      <c r="R57" s="29"/>
    </row>
    <row r="58" spans="1:17" ht="12.75">
      <c r="A58" s="67" t="s">
        <v>64</v>
      </c>
      <c r="B58" s="67"/>
      <c r="C58" s="58" t="s">
        <v>5</v>
      </c>
      <c r="D58" s="58"/>
      <c r="E58" s="33">
        <f>E17</f>
        <v>73191320</v>
      </c>
      <c r="F58" s="33">
        <f aca="true" t="shared" si="2" ref="F58:P58">F17</f>
        <v>10978698</v>
      </c>
      <c r="G58" s="33">
        <f t="shared" si="2"/>
        <v>62212622</v>
      </c>
      <c r="H58" s="33">
        <f t="shared" si="2"/>
        <v>73191320</v>
      </c>
      <c r="I58" s="33">
        <f t="shared" si="2"/>
        <v>10978698</v>
      </c>
      <c r="J58" s="33">
        <f t="shared" si="2"/>
        <v>0</v>
      </c>
      <c r="K58" s="33">
        <f t="shared" si="2"/>
        <v>0</v>
      </c>
      <c r="L58" s="33">
        <f t="shared" si="2"/>
        <v>10978698</v>
      </c>
      <c r="M58" s="33">
        <f t="shared" si="2"/>
        <v>65317622</v>
      </c>
      <c r="N58" s="33">
        <f t="shared" si="2"/>
        <v>0</v>
      </c>
      <c r="O58" s="33">
        <f t="shared" si="2"/>
        <v>0</v>
      </c>
      <c r="P58" s="33">
        <f t="shared" si="2"/>
        <v>0</v>
      </c>
      <c r="Q58" s="33">
        <f>Q17</f>
        <v>65317622</v>
      </c>
    </row>
    <row r="59" spans="1:17" ht="15.75">
      <c r="A59" s="31"/>
      <c r="B59" s="32" t="s">
        <v>61</v>
      </c>
      <c r="C59" s="45"/>
      <c r="D59" s="45" t="s">
        <v>5</v>
      </c>
      <c r="E59" s="30">
        <f>SUM(E57+E48+E46+E44+E41+E35+E31+E25+E23)</f>
        <v>25370320</v>
      </c>
      <c r="F59" s="30">
        <f>SUM(F57+F48+F46+F44+F41+F35+F31+F25+F23)</f>
        <v>3805548</v>
      </c>
      <c r="G59" s="30" t="s">
        <v>67</v>
      </c>
      <c r="H59" s="30">
        <f>SUM(H57+H48+H46+H44+H41+H35+H31+H25+H23)</f>
        <v>25370320</v>
      </c>
      <c r="I59" s="30">
        <f>SUM(I57+I48+I46+I44+I41+I35+I31+I26+I23)</f>
        <v>3655548</v>
      </c>
      <c r="J59" s="30">
        <f aca="true" t="shared" si="3" ref="J59:P59">SUM(J57+J48+J46+J44+J41+J35+J31+J26+J23)</f>
        <v>0</v>
      </c>
      <c r="K59" s="30">
        <f t="shared" si="3"/>
        <v>0</v>
      </c>
      <c r="L59" s="30">
        <f t="shared" si="3"/>
        <v>3655548</v>
      </c>
      <c r="M59" s="30">
        <f>SUM(M57+M48+M46+M44+M41+M35+M31+M25+M23)</f>
        <v>21564772</v>
      </c>
      <c r="N59" s="30">
        <f t="shared" si="3"/>
        <v>0</v>
      </c>
      <c r="O59" s="30">
        <f t="shared" si="3"/>
        <v>0</v>
      </c>
      <c r="P59" s="30">
        <f t="shared" si="3"/>
        <v>0</v>
      </c>
      <c r="Q59" s="30">
        <f>SUM(Q57+Q48+Q46+Q44+Q41+Q35+Q31+Q25+Q23)</f>
        <v>21564772</v>
      </c>
    </row>
    <row r="60" spans="1:5" ht="12.75">
      <c r="A60" s="71" t="s">
        <v>66</v>
      </c>
      <c r="B60" s="71"/>
      <c r="C60" s="71"/>
      <c r="D60" s="71"/>
      <c r="E60" s="71"/>
    </row>
    <row r="61" spans="1:8" ht="12.75">
      <c r="A61" s="56" t="s">
        <v>80</v>
      </c>
      <c r="B61" s="56"/>
      <c r="C61" s="56"/>
      <c r="D61" s="56"/>
      <c r="E61" s="56"/>
      <c r="F61" s="56"/>
      <c r="G61" s="56"/>
      <c r="H61" s="56"/>
    </row>
    <row r="63" spans="1:8" ht="12.75">
      <c r="A63" s="77"/>
      <c r="B63" s="77"/>
      <c r="C63" s="77"/>
      <c r="D63" s="77"/>
      <c r="E63" s="77"/>
      <c r="F63" s="77"/>
      <c r="G63" s="77"/>
      <c r="H63" s="77"/>
    </row>
  </sheetData>
  <mergeCells count="67">
    <mergeCell ref="A63:H63"/>
    <mergeCell ref="C17:D17"/>
    <mergeCell ref="C53:C56"/>
    <mergeCell ref="D53:D56"/>
    <mergeCell ref="C39:C40"/>
    <mergeCell ref="D39:D40"/>
    <mergeCell ref="D25:D28"/>
    <mergeCell ref="C50:Q51"/>
    <mergeCell ref="H53:H56"/>
    <mergeCell ref="O53:O56"/>
    <mergeCell ref="A60:E60"/>
    <mergeCell ref="A50:A55"/>
    <mergeCell ref="B25:B26"/>
    <mergeCell ref="N53:N56"/>
    <mergeCell ref="K25:K28"/>
    <mergeCell ref="N25:N28"/>
    <mergeCell ref="K53:K56"/>
    <mergeCell ref="E25:E26"/>
    <mergeCell ref="I25:I26"/>
    <mergeCell ref="L25:L26"/>
    <mergeCell ref="P53:P56"/>
    <mergeCell ref="Q53:Q56"/>
    <mergeCell ref="O25:O28"/>
    <mergeCell ref="N39:N40"/>
    <mergeCell ref="P25:P28"/>
    <mergeCell ref="O39:O40"/>
    <mergeCell ref="P39:P40"/>
    <mergeCell ref="A58:B58"/>
    <mergeCell ref="C58:D58"/>
    <mergeCell ref="A9:A14"/>
    <mergeCell ref="B9:B14"/>
    <mergeCell ref="C9:C14"/>
    <mergeCell ref="D9:D14"/>
    <mergeCell ref="C18:Q18"/>
    <mergeCell ref="J25:J28"/>
    <mergeCell ref="J13:L13"/>
    <mergeCell ref="M53:M56"/>
    <mergeCell ref="AA6:AV6"/>
    <mergeCell ref="AA7:AV7"/>
    <mergeCell ref="H10:Q10"/>
    <mergeCell ref="N13:Q13"/>
    <mergeCell ref="M12:Q12"/>
    <mergeCell ref="I12:L12"/>
    <mergeCell ref="H11:H14"/>
    <mergeCell ref="A7:Q7"/>
    <mergeCell ref="I13:I14"/>
    <mergeCell ref="I11:Q11"/>
    <mergeCell ref="H9:Q9"/>
    <mergeCell ref="A6:Q6"/>
    <mergeCell ref="M25:M26"/>
    <mergeCell ref="Q25:Q26"/>
    <mergeCell ref="A25:A26"/>
    <mergeCell ref="M13:M14"/>
    <mergeCell ref="E9:E14"/>
    <mergeCell ref="F10:F14"/>
    <mergeCell ref="F9:G9"/>
    <mergeCell ref="G10:G14"/>
    <mergeCell ref="C25:C28"/>
    <mergeCell ref="L53:L56"/>
    <mergeCell ref="J53:J56"/>
    <mergeCell ref="I53:I56"/>
    <mergeCell ref="J39:J40"/>
    <mergeCell ref="K39:K40"/>
    <mergeCell ref="H39:H40"/>
    <mergeCell ref="H25:H26"/>
    <mergeCell ref="F25:F26"/>
    <mergeCell ref="G25:G26"/>
  </mergeCells>
  <printOptions horizontalCentered="1"/>
  <pageMargins left="0.3937007874015748" right="0.35433070866141736" top="0.7086614173228347" bottom="0.5905511811023623" header="0.5118110236220472" footer="0.5118110236220472"/>
  <pageSetup fitToHeight="0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Głębski</dc:creator>
  <cp:keywords/>
  <dc:description/>
  <cp:lastModifiedBy>SPZ</cp:lastModifiedBy>
  <cp:lastPrinted>2007-12-05T08:37:40Z</cp:lastPrinted>
  <dcterms:created xsi:type="dcterms:W3CDTF">2004-10-20T06:05:21Z</dcterms:created>
  <dcterms:modified xsi:type="dcterms:W3CDTF">2007-12-31T08:15:17Z</dcterms:modified>
  <cp:category/>
  <cp:version/>
  <cp:contentType/>
  <cp:contentStatus/>
</cp:coreProperties>
</file>