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rognoza długu (2)" sheetId="1" r:id="rId1"/>
  </sheets>
  <definedNames>
    <definedName name="_xlnm.Print_Area" localSheetId="0">'Prognoza długu (2)'!$A$1:$AC$21</definedName>
  </definedNames>
  <calcPr fullCalcOnLoad="1"/>
</workbook>
</file>

<file path=xl/sharedStrings.xml><?xml version="1.0" encoding="utf-8"?>
<sst xmlns="http://schemas.openxmlformats.org/spreadsheetml/2006/main" count="50" uniqueCount="47">
  <si>
    <t>Lp</t>
  </si>
  <si>
    <t>Wyszczególnienie</t>
  </si>
  <si>
    <t>Prognoza długu na 31.XII.02</t>
  </si>
  <si>
    <t>Spłaty 2003</t>
  </si>
  <si>
    <t>Prognoza długu na 31.XII.03</t>
  </si>
  <si>
    <t>Spłaty 2004</t>
  </si>
  <si>
    <t>Prognoza długu na 31.XII.04</t>
  </si>
  <si>
    <t>Spłaty 2005</t>
  </si>
  <si>
    <t>Prognoza długu 31.XII.07</t>
  </si>
  <si>
    <t>Spłata 2008</t>
  </si>
  <si>
    <t>Prognoza długu 31.XII.08</t>
  </si>
  <si>
    <t>Spłata 2009</t>
  </si>
  <si>
    <t>Prognoza długu 31.XII.09</t>
  </si>
  <si>
    <t>Spłata 2010</t>
  </si>
  <si>
    <t>Prognoza długu 31.XII.10</t>
  </si>
  <si>
    <t>Spłata 2011</t>
  </si>
  <si>
    <t>Prognoza długu 31.XII.11</t>
  </si>
  <si>
    <t>Spłata 2012</t>
  </si>
  <si>
    <t>Spłata 2013</t>
  </si>
  <si>
    <t>Prognoza długu 31.XII.13</t>
  </si>
  <si>
    <t>Spłata 2014</t>
  </si>
  <si>
    <t>Prognoza długu 31.XII.14</t>
  </si>
  <si>
    <t>Spłata 2015</t>
  </si>
  <si>
    <t>Prognoza długu 31.XII.15</t>
  </si>
  <si>
    <t>Spłata 2016</t>
  </si>
  <si>
    <t>Prognoza długu 31.XII.16</t>
  </si>
  <si>
    <t>Kredyt "Udziały w prawie użytkowania wieczystego gruntu..."</t>
  </si>
  <si>
    <t>Kredyt "Niedobór w dziale Oświata i wychowanie i Edukacyjna opieka wychowawcza"</t>
  </si>
  <si>
    <t xml:space="preserve">Kredyt "Sfinansowanie niedoboru w dz.801 i 854 </t>
  </si>
  <si>
    <t>Kredyt "Pokrycie niedoboru w budżecie Powiatu Zgierskiego w roku 2004"</t>
  </si>
  <si>
    <t>Odsetki</t>
  </si>
  <si>
    <t>Suma zadłużenia</t>
  </si>
  <si>
    <t>% spłaty do dochodów</t>
  </si>
  <si>
    <t>Prognoza dochodów w danym roku</t>
  </si>
  <si>
    <t>% zadłużenia do dochodów</t>
  </si>
  <si>
    <t xml:space="preserve"> </t>
  </si>
  <si>
    <t>Kredyt" Pokrycie niedoboru w budżecie Powiatu Zgierskiego w roku 2005"</t>
  </si>
  <si>
    <t>Kredyt "Spłata wcześniej zaciągniętych kredytów"</t>
  </si>
  <si>
    <t>Prognoza długu 31.XII.12</t>
  </si>
  <si>
    <t>Finansowanie planowanego deficytu budżetu Powiatu Zgierskiego oraz spłata wcześniej zaciągniętych zobowiązań z tytułu zaciągniętych kredytów</t>
  </si>
  <si>
    <t>Rady Powiatu Zgierskiego</t>
  </si>
  <si>
    <t>Załącznik nr 9</t>
  </si>
  <si>
    <t>Prognoza kwoty długu na rok 2008 i lata następne</t>
  </si>
  <si>
    <t>Planowany do zaciągnięcia w 2008 roku kredyt</t>
  </si>
  <si>
    <t>Suma poz.1-8</t>
  </si>
  <si>
    <t>z dnia 27 grudnia 2007 r.</t>
  </si>
  <si>
    <t>do uchwały nr  XIV/144/07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</si>
</sst>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19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/>
    </xf>
    <xf numFmtId="10" fontId="3" fillId="0" borderId="3" xfId="19" applyNumberFormat="1" applyFont="1" applyBorder="1" applyAlignment="1">
      <alignment horizontal="center" vertical="center"/>
    </xf>
    <xf numFmtId="3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 vertical="center"/>
    </xf>
    <xf numFmtId="9" fontId="3" fillId="0" borderId="0" xfId="19" applyFont="1" applyAlignment="1">
      <alignment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1" xfId="19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9" fontId="0" fillId="0" borderId="0" xfId="19" applyFont="1" applyBorder="1" applyAlignment="1">
      <alignment horizontal="center"/>
    </xf>
    <xf numFmtId="10" fontId="0" fillId="0" borderId="3" xfId="19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"/>
  <sheetViews>
    <sheetView tabSelected="1" view="pageBreakPreview" zoomScaleSheetLayoutView="100" workbookViewId="0" topLeftCell="J1">
      <pane ySplit="2820" topLeftCell="BM15" activePane="topLeft" state="split"/>
      <selection pane="topLeft" activeCell="N1" sqref="N1"/>
      <selection pane="bottomLeft" activeCell="M20" sqref="M20"/>
    </sheetView>
  </sheetViews>
  <sheetFormatPr defaultColWidth="9.00390625" defaultRowHeight="12.75"/>
  <cols>
    <col min="1" max="1" width="4.00390625" style="1" customWidth="1"/>
    <col min="2" max="2" width="23.125" style="1" customWidth="1"/>
    <col min="3" max="3" width="10.00390625" style="1" hidden="1" customWidth="1"/>
    <col min="4" max="4" width="10.125" style="1" hidden="1" customWidth="1"/>
    <col min="5" max="5" width="10.00390625" style="1" hidden="1" customWidth="1"/>
    <col min="6" max="6" width="9.75390625" style="1" hidden="1" customWidth="1"/>
    <col min="7" max="7" width="10.00390625" style="1" hidden="1" customWidth="1"/>
    <col min="8" max="8" width="10.875" style="1" hidden="1" customWidth="1"/>
    <col min="9" max="10" width="10.125" style="1" customWidth="1"/>
    <col min="11" max="11" width="10.875" style="1" bestFit="1" customWidth="1"/>
    <col min="12" max="12" width="11.00390625" style="1" customWidth="1"/>
    <col min="13" max="13" width="12.375" style="1" customWidth="1"/>
    <col min="14" max="14" width="12.25390625" style="1" customWidth="1"/>
    <col min="15" max="15" width="11.25390625" style="1" customWidth="1"/>
    <col min="16" max="16" width="12.25390625" style="1" customWidth="1"/>
    <col min="17" max="17" width="10.875" style="1" customWidth="1"/>
    <col min="18" max="18" width="0.12890625" style="1" hidden="1" customWidth="1"/>
    <col min="19" max="19" width="10.125" style="1" customWidth="1"/>
    <col min="20" max="20" width="11.25390625" style="1" customWidth="1"/>
    <col min="21" max="21" width="12.00390625" style="1" customWidth="1"/>
    <col min="22" max="22" width="10.00390625" style="1" customWidth="1"/>
    <col min="23" max="23" width="12.125" style="1" customWidth="1"/>
    <col min="24" max="24" width="11.00390625" style="1" customWidth="1"/>
    <col min="25" max="25" width="11.875" style="1" customWidth="1"/>
    <col min="26" max="26" width="10.375" style="1" customWidth="1"/>
    <col min="27" max="27" width="12.25390625" style="1" customWidth="1"/>
    <col min="28" max="28" width="11.375" style="1" customWidth="1"/>
    <col min="29" max="29" width="11.75390625" style="1" customWidth="1"/>
    <col min="30" max="30" width="9.125" style="1" customWidth="1"/>
    <col min="31" max="31" width="11.125" style="1" bestFit="1" customWidth="1"/>
    <col min="32" max="16384" width="9.125" style="1" customWidth="1"/>
  </cols>
  <sheetData>
    <row r="1" spans="15:17" ht="12.75">
      <c r="O1" s="42" t="s">
        <v>41</v>
      </c>
      <c r="P1" s="42"/>
      <c r="Q1" s="42"/>
    </row>
    <row r="2" spans="15:17" ht="12.75">
      <c r="O2" s="42" t="s">
        <v>46</v>
      </c>
      <c r="P2" s="42"/>
      <c r="Q2" s="42"/>
    </row>
    <row r="3" spans="15:17" ht="12.75">
      <c r="O3" s="42" t="s">
        <v>40</v>
      </c>
      <c r="P3" s="42"/>
      <c r="Q3" s="42"/>
    </row>
    <row r="4" spans="15:17" ht="12.75">
      <c r="O4" s="46" t="s">
        <v>45</v>
      </c>
      <c r="P4" s="46"/>
      <c r="Q4" s="46"/>
    </row>
    <row r="5" spans="1:32" ht="15.75" customHeight="1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ht="6" customHeight="1"/>
    <row r="7" spans="1:32" ht="60.75" customHeight="1">
      <c r="A7" s="3" t="s">
        <v>0</v>
      </c>
      <c r="B7" s="3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43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  <c r="S7" s="4" t="s">
        <v>16</v>
      </c>
      <c r="T7" s="4" t="s">
        <v>17</v>
      </c>
      <c r="U7" s="4" t="s">
        <v>38</v>
      </c>
      <c r="V7" s="5" t="s">
        <v>18</v>
      </c>
      <c r="W7" s="4" t="s">
        <v>19</v>
      </c>
      <c r="X7" s="4" t="s">
        <v>20</v>
      </c>
      <c r="Y7" s="4" t="s">
        <v>21</v>
      </c>
      <c r="Z7" s="4" t="s">
        <v>22</v>
      </c>
      <c r="AA7" s="4" t="s">
        <v>23</v>
      </c>
      <c r="AB7" s="4" t="s">
        <v>24</v>
      </c>
      <c r="AC7" s="4" t="s">
        <v>25</v>
      </c>
      <c r="AD7" s="6"/>
      <c r="AE7" s="6"/>
      <c r="AF7" s="6"/>
    </row>
    <row r="8" spans="1:59" ht="22.5" customHeight="1">
      <c r="A8" s="7">
        <v>1</v>
      </c>
      <c r="B8" s="8" t="s">
        <v>26</v>
      </c>
      <c r="C8" s="9">
        <v>238000</v>
      </c>
      <c r="D8" s="9">
        <v>17000</v>
      </c>
      <c r="E8" s="9">
        <f>C8-D8</f>
        <v>221000</v>
      </c>
      <c r="F8" s="9">
        <v>17000</v>
      </c>
      <c r="G8" s="9">
        <f>E8-F8</f>
        <v>204000</v>
      </c>
      <c r="H8" s="9">
        <v>17000</v>
      </c>
      <c r="I8" s="22">
        <v>153000</v>
      </c>
      <c r="J8" s="22"/>
      <c r="K8" s="22">
        <v>17000</v>
      </c>
      <c r="L8" s="22">
        <f>I8-K8</f>
        <v>136000</v>
      </c>
      <c r="M8" s="22">
        <v>17000</v>
      </c>
      <c r="N8" s="22">
        <f>L8-M8</f>
        <v>119000</v>
      </c>
      <c r="O8" s="22">
        <v>17000</v>
      </c>
      <c r="P8" s="22">
        <f>N8-O8</f>
        <v>102000</v>
      </c>
      <c r="Q8" s="22">
        <v>17000</v>
      </c>
      <c r="R8" s="22">
        <f>P8-Q8</f>
        <v>85000</v>
      </c>
      <c r="S8" s="22">
        <v>85000</v>
      </c>
      <c r="T8" s="22">
        <v>17000</v>
      </c>
      <c r="U8" s="22">
        <f>R8-T8</f>
        <v>68000</v>
      </c>
      <c r="V8" s="22">
        <v>17000</v>
      </c>
      <c r="W8" s="22">
        <f>U8-V8</f>
        <v>51000</v>
      </c>
      <c r="X8" s="22">
        <v>17000</v>
      </c>
      <c r="Y8" s="22">
        <f>W8-X8</f>
        <v>34000</v>
      </c>
      <c r="Z8" s="22">
        <v>17000</v>
      </c>
      <c r="AA8" s="22">
        <f>Y8-Z8</f>
        <v>17000</v>
      </c>
      <c r="AB8" s="22">
        <v>17000</v>
      </c>
      <c r="AC8" s="22">
        <f>AA8-AB8</f>
        <v>0</v>
      </c>
      <c r="AD8" s="23"/>
      <c r="AE8" s="23"/>
      <c r="AF8" s="23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</row>
    <row r="9" spans="1:59" ht="47.25" customHeight="1">
      <c r="A9" s="7">
        <v>2</v>
      </c>
      <c r="B9" s="8" t="s">
        <v>27</v>
      </c>
      <c r="C9" s="9">
        <v>2140000</v>
      </c>
      <c r="D9" s="9">
        <v>360000</v>
      </c>
      <c r="E9" s="9">
        <f>C9-D9</f>
        <v>1780000</v>
      </c>
      <c r="F9" s="9">
        <v>360000</v>
      </c>
      <c r="G9" s="9">
        <v>1060000</v>
      </c>
      <c r="H9" s="9">
        <v>0</v>
      </c>
      <c r="I9" s="22">
        <v>340000</v>
      </c>
      <c r="J9" s="22"/>
      <c r="K9" s="22">
        <v>340000</v>
      </c>
      <c r="L9" s="22">
        <f aca="true" t="shared" si="0" ref="L9:L14">I9-K9</f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3"/>
      <c r="AE9" s="23"/>
      <c r="AF9" s="23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</row>
    <row r="10" spans="1:59" ht="22.5">
      <c r="A10" s="7">
        <v>3</v>
      </c>
      <c r="B10" s="8" t="s">
        <v>28</v>
      </c>
      <c r="C10" s="9">
        <v>2488790</v>
      </c>
      <c r="D10" s="9">
        <v>357590</v>
      </c>
      <c r="E10" s="9">
        <f>C10-D10</f>
        <v>2131200</v>
      </c>
      <c r="F10" s="9">
        <v>355200</v>
      </c>
      <c r="G10" s="9">
        <f>E10-F10</f>
        <v>1776000</v>
      </c>
      <c r="H10" s="9">
        <v>355200</v>
      </c>
      <c r="I10" s="22">
        <v>710400</v>
      </c>
      <c r="J10" s="22"/>
      <c r="K10" s="22">
        <v>355200</v>
      </c>
      <c r="L10" s="22">
        <f t="shared" si="0"/>
        <v>355200</v>
      </c>
      <c r="M10" s="22">
        <v>355200</v>
      </c>
      <c r="N10" s="22">
        <f aca="true" t="shared" si="1" ref="N10:N15">L10-M10</f>
        <v>0</v>
      </c>
      <c r="O10" s="22">
        <v>0</v>
      </c>
      <c r="P10" s="22">
        <f aca="true" t="shared" si="2" ref="P10:P15">N10-O10</f>
        <v>0</v>
      </c>
      <c r="Q10" s="22">
        <v>0</v>
      </c>
      <c r="R10" s="22">
        <f>P10-Q10</f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3"/>
      <c r="AE10" s="23"/>
      <c r="AF10" s="23"/>
      <c r="AG10" s="25"/>
      <c r="AH10" s="25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</row>
    <row r="11" spans="1:59" ht="37.5" customHeight="1">
      <c r="A11" s="7">
        <v>4</v>
      </c>
      <c r="B11" s="8" t="s">
        <v>29</v>
      </c>
      <c r="C11" s="9">
        <v>0</v>
      </c>
      <c r="D11" s="9">
        <v>0</v>
      </c>
      <c r="E11" s="9"/>
      <c r="F11" s="9"/>
      <c r="G11" s="9">
        <v>1429400</v>
      </c>
      <c r="H11" s="9">
        <v>0</v>
      </c>
      <c r="I11" s="22">
        <v>949400</v>
      </c>
      <c r="J11" s="22"/>
      <c r="K11" s="22">
        <v>240000</v>
      </c>
      <c r="L11" s="22">
        <f t="shared" si="0"/>
        <v>709400</v>
      </c>
      <c r="M11" s="22">
        <v>240000</v>
      </c>
      <c r="N11" s="22">
        <f t="shared" si="1"/>
        <v>469400</v>
      </c>
      <c r="O11" s="22">
        <v>240000</v>
      </c>
      <c r="P11" s="22">
        <f t="shared" si="2"/>
        <v>229400</v>
      </c>
      <c r="Q11" s="22">
        <v>229400</v>
      </c>
      <c r="R11" s="22">
        <f>P11-Q11</f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3"/>
      <c r="AE11" s="23"/>
      <c r="AF11" s="23"/>
      <c r="AG11" s="25"/>
      <c r="AH11" s="25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</row>
    <row r="12" spans="1:59" ht="35.25" customHeight="1">
      <c r="A12" s="7">
        <v>5</v>
      </c>
      <c r="B12" s="8" t="s">
        <v>36</v>
      </c>
      <c r="C12" s="9"/>
      <c r="D12" s="9"/>
      <c r="E12" s="9"/>
      <c r="F12" s="9"/>
      <c r="G12" s="9"/>
      <c r="H12" s="9"/>
      <c r="I12" s="22">
        <v>223320</v>
      </c>
      <c r="J12" s="22"/>
      <c r="K12" s="22">
        <v>74440</v>
      </c>
      <c r="L12" s="22">
        <f t="shared" si="0"/>
        <v>148880</v>
      </c>
      <c r="M12" s="22">
        <v>74440</v>
      </c>
      <c r="N12" s="22">
        <f t="shared" si="1"/>
        <v>74440</v>
      </c>
      <c r="O12" s="22">
        <v>74440</v>
      </c>
      <c r="P12" s="22">
        <f t="shared" si="2"/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3"/>
      <c r="AE12" s="23"/>
      <c r="AF12" s="23"/>
      <c r="AG12" s="25"/>
      <c r="AH12" s="25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</row>
    <row r="13" spans="1:59" ht="30.75" customHeight="1">
      <c r="A13" s="7">
        <v>6</v>
      </c>
      <c r="B13" s="8" t="s">
        <v>37</v>
      </c>
      <c r="C13" s="9"/>
      <c r="D13" s="9"/>
      <c r="E13" s="9"/>
      <c r="F13" s="9"/>
      <c r="G13" s="9"/>
      <c r="H13" s="9"/>
      <c r="I13" s="22">
        <v>2196099</v>
      </c>
      <c r="J13" s="22"/>
      <c r="K13" s="22">
        <v>438000</v>
      </c>
      <c r="L13" s="22">
        <f t="shared" si="0"/>
        <v>1758099</v>
      </c>
      <c r="M13" s="22">
        <v>438000</v>
      </c>
      <c r="N13" s="22">
        <f t="shared" si="1"/>
        <v>1320099</v>
      </c>
      <c r="O13" s="22">
        <v>438000</v>
      </c>
      <c r="P13" s="22">
        <f t="shared" si="2"/>
        <v>882099</v>
      </c>
      <c r="Q13" s="22">
        <v>438000</v>
      </c>
      <c r="R13" s="22">
        <v>0</v>
      </c>
      <c r="S13" s="22">
        <f>P13-Q13</f>
        <v>444099</v>
      </c>
      <c r="T13" s="22">
        <v>444099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3"/>
      <c r="AE13" s="23"/>
      <c r="AF13" s="23"/>
      <c r="AG13" s="25"/>
      <c r="AH13" s="25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</row>
    <row r="14" spans="1:59" ht="66.75" customHeight="1">
      <c r="A14" s="7">
        <v>7</v>
      </c>
      <c r="B14" s="8" t="s">
        <v>39</v>
      </c>
      <c r="C14" s="9"/>
      <c r="D14" s="9"/>
      <c r="E14" s="9"/>
      <c r="F14" s="9"/>
      <c r="G14" s="9"/>
      <c r="H14" s="9"/>
      <c r="I14" s="22">
        <v>2963459</v>
      </c>
      <c r="J14" s="22"/>
      <c r="K14" s="22">
        <v>592800</v>
      </c>
      <c r="L14" s="22">
        <f t="shared" si="0"/>
        <v>2370659</v>
      </c>
      <c r="M14" s="22">
        <v>592800</v>
      </c>
      <c r="N14" s="22">
        <f t="shared" si="1"/>
        <v>1777859</v>
      </c>
      <c r="O14" s="22">
        <v>592800</v>
      </c>
      <c r="P14" s="22">
        <f t="shared" si="2"/>
        <v>1185059</v>
      </c>
      <c r="Q14" s="22">
        <v>592800</v>
      </c>
      <c r="R14" s="22">
        <v>453163</v>
      </c>
      <c r="S14" s="22">
        <f>P14-Q14</f>
        <v>592259</v>
      </c>
      <c r="T14" s="22">
        <v>592259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3"/>
      <c r="AE14" s="23"/>
      <c r="AF14" s="23"/>
      <c r="AG14" s="25"/>
      <c r="AH14" s="25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</row>
    <row r="15" spans="1:59" ht="66.75" customHeight="1">
      <c r="A15" s="7">
        <v>8</v>
      </c>
      <c r="B15" s="8" t="s">
        <v>39</v>
      </c>
      <c r="C15" s="9"/>
      <c r="D15" s="9"/>
      <c r="E15" s="9"/>
      <c r="F15" s="9"/>
      <c r="G15" s="9"/>
      <c r="H15" s="9"/>
      <c r="I15" s="22"/>
      <c r="J15" s="22">
        <v>7335152</v>
      </c>
      <c r="K15" s="22">
        <v>0</v>
      </c>
      <c r="L15" s="22">
        <v>7335152</v>
      </c>
      <c r="M15" s="22">
        <v>918000</v>
      </c>
      <c r="N15" s="22">
        <f t="shared" si="1"/>
        <v>6417152</v>
      </c>
      <c r="O15" s="22">
        <v>918000</v>
      </c>
      <c r="P15" s="22">
        <f t="shared" si="2"/>
        <v>5499152</v>
      </c>
      <c r="Q15" s="22">
        <v>918000</v>
      </c>
      <c r="R15" s="22"/>
      <c r="S15" s="22">
        <f>P15-Q15</f>
        <v>4581152</v>
      </c>
      <c r="T15" s="22">
        <v>918000</v>
      </c>
      <c r="U15" s="22">
        <f>SUM(S15-T15)</f>
        <v>3663152</v>
      </c>
      <c r="V15" s="22">
        <v>918000</v>
      </c>
      <c r="W15" s="22">
        <f>SUM(U15-V15)</f>
        <v>2745152</v>
      </c>
      <c r="X15" s="22">
        <v>918000</v>
      </c>
      <c r="Y15" s="22">
        <f>SUM(W15-X15)</f>
        <v>1827152</v>
      </c>
      <c r="Z15" s="22">
        <v>918000</v>
      </c>
      <c r="AA15" s="22">
        <f>SUM(Y15-Z15)</f>
        <v>909152</v>
      </c>
      <c r="AB15" s="22">
        <v>909152</v>
      </c>
      <c r="AC15" s="22">
        <f>SUM(AA15-AB15)</f>
        <v>0</v>
      </c>
      <c r="AD15" s="23"/>
      <c r="AE15" s="23"/>
      <c r="AF15" s="23"/>
      <c r="AG15" s="25"/>
      <c r="AH15" s="25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59" ht="12.75">
      <c r="A16" s="7">
        <v>9</v>
      </c>
      <c r="B16" s="8" t="s">
        <v>44</v>
      </c>
      <c r="C16" s="11">
        <f>SUM(C8:C11)</f>
        <v>4866790</v>
      </c>
      <c r="D16" s="11">
        <f>SUM(D8:D11)</f>
        <v>734590</v>
      </c>
      <c r="E16" s="11">
        <f>SUM(E8:E11)</f>
        <v>4132200</v>
      </c>
      <c r="F16" s="11">
        <f>SUM(F8:F11)</f>
        <v>732200</v>
      </c>
      <c r="G16" s="11">
        <f>SUM(G8:G12)</f>
        <v>4469400</v>
      </c>
      <c r="H16" s="11">
        <f>SUM(H8:H12)</f>
        <v>372200</v>
      </c>
      <c r="I16" s="26">
        <f>SUM(I8:I14)</f>
        <v>7535678</v>
      </c>
      <c r="J16" s="26">
        <f>SUM(J8:J14)</f>
        <v>0</v>
      </c>
      <c r="K16" s="26">
        <f>SUM(K8:K15)</f>
        <v>2057440</v>
      </c>
      <c r="L16" s="26">
        <f>SUM(L8:L15)</f>
        <v>12813390</v>
      </c>
      <c r="M16" s="26">
        <f aca="true" t="shared" si="3" ref="M16:AD16">SUM(M8:M15)</f>
        <v>2635440</v>
      </c>
      <c r="N16" s="26">
        <f>SUM(N8:N15)</f>
        <v>10177950</v>
      </c>
      <c r="O16" s="26">
        <f t="shared" si="3"/>
        <v>2280240</v>
      </c>
      <c r="P16" s="26">
        <f>SUM(P8:P15)</f>
        <v>7897710</v>
      </c>
      <c r="Q16" s="26">
        <f t="shared" si="3"/>
        <v>2195200</v>
      </c>
      <c r="R16" s="26">
        <f t="shared" si="3"/>
        <v>538163</v>
      </c>
      <c r="S16" s="26">
        <f t="shared" si="3"/>
        <v>5702510</v>
      </c>
      <c r="T16" s="26">
        <f t="shared" si="3"/>
        <v>1971358</v>
      </c>
      <c r="U16" s="26">
        <f t="shared" si="3"/>
        <v>3731152</v>
      </c>
      <c r="V16" s="26">
        <f t="shared" si="3"/>
        <v>935000</v>
      </c>
      <c r="W16" s="26">
        <f t="shared" si="3"/>
        <v>2796152</v>
      </c>
      <c r="X16" s="26">
        <f t="shared" si="3"/>
        <v>935000</v>
      </c>
      <c r="Y16" s="26">
        <f t="shared" si="3"/>
        <v>1861152</v>
      </c>
      <c r="Z16" s="26">
        <f t="shared" si="3"/>
        <v>935000</v>
      </c>
      <c r="AA16" s="26">
        <f t="shared" si="3"/>
        <v>926152</v>
      </c>
      <c r="AB16" s="26">
        <f t="shared" si="3"/>
        <v>926152</v>
      </c>
      <c r="AC16" s="26">
        <f t="shared" si="3"/>
        <v>0</v>
      </c>
      <c r="AD16" s="26">
        <f t="shared" si="3"/>
        <v>0</v>
      </c>
      <c r="AE16" s="27"/>
      <c r="AF16" s="27"/>
      <c r="AG16" s="27"/>
      <c r="AH16" s="27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1:59" ht="12.75">
      <c r="A17" s="7">
        <v>10</v>
      </c>
      <c r="B17" s="8" t="s">
        <v>30</v>
      </c>
      <c r="C17" s="9">
        <v>0</v>
      </c>
      <c r="D17" s="9">
        <v>603020</v>
      </c>
      <c r="E17" s="9">
        <v>0</v>
      </c>
      <c r="F17" s="9">
        <v>400000</v>
      </c>
      <c r="G17" s="9">
        <v>0</v>
      </c>
      <c r="H17" s="9">
        <v>445000</v>
      </c>
      <c r="I17" s="29">
        <v>400000</v>
      </c>
      <c r="J17" s="29"/>
      <c r="K17" s="29">
        <v>500000</v>
      </c>
      <c r="L17" s="29"/>
      <c r="M17" s="29">
        <v>640000</v>
      </c>
      <c r="N17" s="29"/>
      <c r="O17" s="29">
        <v>550000</v>
      </c>
      <c r="P17" s="29"/>
      <c r="Q17" s="29">
        <v>450000</v>
      </c>
      <c r="R17" s="29">
        <v>0</v>
      </c>
      <c r="S17" s="29"/>
      <c r="T17" s="29">
        <v>250000</v>
      </c>
      <c r="U17" s="29"/>
      <c r="V17" s="30">
        <v>160000</v>
      </c>
      <c r="W17" s="30"/>
      <c r="X17" s="30">
        <v>100000</v>
      </c>
      <c r="Y17" s="30"/>
      <c r="Z17" s="30">
        <v>50000</v>
      </c>
      <c r="AA17" s="30"/>
      <c r="AB17" s="30">
        <v>30000</v>
      </c>
      <c r="AC17" s="30"/>
      <c r="AD17" s="31"/>
      <c r="AE17" s="31"/>
      <c r="AF17" s="31"/>
      <c r="AG17" s="32"/>
      <c r="AH17" s="32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 ht="12.75">
      <c r="A18" s="7">
        <v>11</v>
      </c>
      <c r="B18" s="8" t="s">
        <v>31</v>
      </c>
      <c r="C18" s="11">
        <f aca="true" t="shared" si="4" ref="C18:AB18">SUM(C16:C17)</f>
        <v>4866790</v>
      </c>
      <c r="D18" s="11">
        <f t="shared" si="4"/>
        <v>1337610</v>
      </c>
      <c r="E18" s="11">
        <f t="shared" si="4"/>
        <v>4132200</v>
      </c>
      <c r="F18" s="11">
        <f t="shared" si="4"/>
        <v>1132200</v>
      </c>
      <c r="G18" s="11">
        <f t="shared" si="4"/>
        <v>4469400</v>
      </c>
      <c r="H18" s="11">
        <f t="shared" si="4"/>
        <v>817200</v>
      </c>
      <c r="I18" s="26">
        <f t="shared" si="4"/>
        <v>7935678</v>
      </c>
      <c r="J18" s="26">
        <f t="shared" si="4"/>
        <v>0</v>
      </c>
      <c r="K18" s="26">
        <f t="shared" si="4"/>
        <v>2557440</v>
      </c>
      <c r="L18" s="26">
        <f t="shared" si="4"/>
        <v>12813390</v>
      </c>
      <c r="M18" s="26">
        <f t="shared" si="4"/>
        <v>3275440</v>
      </c>
      <c r="N18" s="26">
        <f t="shared" si="4"/>
        <v>10177950</v>
      </c>
      <c r="O18" s="26">
        <f t="shared" si="4"/>
        <v>2830240</v>
      </c>
      <c r="P18" s="26">
        <f t="shared" si="4"/>
        <v>7897710</v>
      </c>
      <c r="Q18" s="26">
        <f t="shared" si="4"/>
        <v>2645200</v>
      </c>
      <c r="R18" s="26">
        <f t="shared" si="4"/>
        <v>538163</v>
      </c>
      <c r="S18" s="26">
        <f t="shared" si="4"/>
        <v>5702510</v>
      </c>
      <c r="T18" s="26">
        <f t="shared" si="4"/>
        <v>2221358</v>
      </c>
      <c r="U18" s="26">
        <f t="shared" si="4"/>
        <v>3731152</v>
      </c>
      <c r="V18" s="26">
        <f t="shared" si="4"/>
        <v>1095000</v>
      </c>
      <c r="W18" s="26">
        <f t="shared" si="4"/>
        <v>2796152</v>
      </c>
      <c r="X18" s="26">
        <f t="shared" si="4"/>
        <v>1035000</v>
      </c>
      <c r="Y18" s="26">
        <f t="shared" si="4"/>
        <v>1861152</v>
      </c>
      <c r="Z18" s="26">
        <f t="shared" si="4"/>
        <v>985000</v>
      </c>
      <c r="AA18" s="26">
        <f t="shared" si="4"/>
        <v>926152</v>
      </c>
      <c r="AB18" s="26">
        <f t="shared" si="4"/>
        <v>956152</v>
      </c>
      <c r="AC18" s="26">
        <v>0</v>
      </c>
      <c r="AD18" s="27"/>
      <c r="AE18" s="27"/>
      <c r="AF18" s="27"/>
      <c r="AG18" s="27"/>
      <c r="AH18" s="27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</row>
    <row r="19" spans="1:59" ht="12.75">
      <c r="A19" s="7">
        <v>12</v>
      </c>
      <c r="B19" s="8" t="s">
        <v>32</v>
      </c>
      <c r="C19" s="13"/>
      <c r="D19" s="14">
        <f>D18/E20</f>
        <v>0.020509221644365458</v>
      </c>
      <c r="E19" s="14"/>
      <c r="F19" s="14">
        <f>F18/G20</f>
        <v>0.016214118011483498</v>
      </c>
      <c r="G19" s="14"/>
      <c r="H19" s="14" t="e">
        <f>H18/#REF!</f>
        <v>#REF!</v>
      </c>
      <c r="I19" s="33"/>
      <c r="J19" s="33"/>
      <c r="K19" s="33">
        <f>K18/L20</f>
        <v>0.03042754831490485</v>
      </c>
      <c r="L19" s="33"/>
      <c r="M19" s="33">
        <f>M18/N20</f>
        <v>0.037706777197571775</v>
      </c>
      <c r="N19" s="33"/>
      <c r="O19" s="33">
        <f>O18/P20</f>
        <v>0.031030139814777397</v>
      </c>
      <c r="P19" s="33"/>
      <c r="Q19" s="33">
        <f>Q18/R20</f>
        <v>0.032055375867823074</v>
      </c>
      <c r="R19" s="33"/>
      <c r="S19" s="33"/>
      <c r="T19" s="33">
        <f>T18/U20</f>
        <v>0.022090239589059278</v>
      </c>
      <c r="U19" s="33"/>
      <c r="V19" s="33">
        <f>V18/W20</f>
        <v>0.010370666957765132</v>
      </c>
      <c r="W19" s="33"/>
      <c r="X19" s="33">
        <f>X18/Y20</f>
        <v>0.00933562977197819</v>
      </c>
      <c r="Y19" s="33"/>
      <c r="Z19" s="33">
        <f>Z18/AA20</f>
        <v>0.008461555391257253</v>
      </c>
      <c r="AA19" s="33"/>
      <c r="AB19" s="33">
        <f>AB18/AC20</f>
        <v>0.00782260881801663</v>
      </c>
      <c r="AC19" s="34">
        <v>0</v>
      </c>
      <c r="AD19" s="35"/>
      <c r="AE19" s="35"/>
      <c r="AF19" s="35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</row>
    <row r="20" spans="1:59" ht="22.5">
      <c r="A20" s="7">
        <v>13</v>
      </c>
      <c r="B20" s="8" t="s">
        <v>33</v>
      </c>
      <c r="C20" s="15">
        <v>74750728</v>
      </c>
      <c r="D20" s="15">
        <v>0</v>
      </c>
      <c r="E20" s="15">
        <v>65219930</v>
      </c>
      <c r="F20" s="15">
        <v>0</v>
      </c>
      <c r="G20" s="15">
        <v>69828035</v>
      </c>
      <c r="H20" s="15">
        <v>0</v>
      </c>
      <c r="I20" s="36">
        <v>78314865</v>
      </c>
      <c r="J20" s="36"/>
      <c r="K20" s="36"/>
      <c r="L20" s="36">
        <v>84050150</v>
      </c>
      <c r="M20" s="36"/>
      <c r="N20" s="36">
        <v>86866082</v>
      </c>
      <c r="O20" s="36"/>
      <c r="P20" s="36">
        <v>91209386</v>
      </c>
      <c r="Q20" s="36"/>
      <c r="R20" s="36">
        <v>82519700</v>
      </c>
      <c r="S20" s="36">
        <v>95769855</v>
      </c>
      <c r="T20" s="36"/>
      <c r="U20" s="36">
        <v>100558348</v>
      </c>
      <c r="V20" s="37"/>
      <c r="W20" s="37">
        <v>105586266</v>
      </c>
      <c r="X20" s="37"/>
      <c r="Y20" s="37">
        <v>110865579</v>
      </c>
      <c r="Z20" s="37"/>
      <c r="AA20" s="37">
        <v>116408858</v>
      </c>
      <c r="AB20" s="37"/>
      <c r="AC20" s="37">
        <v>122229300</v>
      </c>
      <c r="AD20" s="38"/>
      <c r="AE20" s="39"/>
      <c r="AF20" s="3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</row>
    <row r="21" spans="1:59" ht="13.5" thickBot="1">
      <c r="A21" s="7">
        <v>14</v>
      </c>
      <c r="B21" s="16" t="s">
        <v>34</v>
      </c>
      <c r="C21" s="17" t="s">
        <v>35</v>
      </c>
      <c r="D21" s="17"/>
      <c r="E21" s="18">
        <f>E18/E20</f>
        <v>0.06335793368683468</v>
      </c>
      <c r="F21" s="18"/>
      <c r="G21" s="18">
        <f>G18/G20</f>
        <v>0.06400581084660337</v>
      </c>
      <c r="H21" s="18"/>
      <c r="I21" s="40">
        <f>I18/I20</f>
        <v>0.10133041792257447</v>
      </c>
      <c r="J21" s="40"/>
      <c r="K21" s="40"/>
      <c r="L21" s="40">
        <f>L18/L20</f>
        <v>0.15244934125638088</v>
      </c>
      <c r="M21" s="40"/>
      <c r="N21" s="40">
        <f>N18/N20</f>
        <v>0.11716828669675697</v>
      </c>
      <c r="O21" s="40"/>
      <c r="P21" s="40">
        <f>P18/P20</f>
        <v>0.08658878593920148</v>
      </c>
      <c r="Q21" s="40"/>
      <c r="R21" s="40">
        <f>R18/R20</f>
        <v>0.006521630592452469</v>
      </c>
      <c r="S21" s="40">
        <f>S18/S20</f>
        <v>0.05954389301309895</v>
      </c>
      <c r="T21" s="40"/>
      <c r="U21" s="40">
        <f>U18/U20</f>
        <v>0.037104348611614026</v>
      </c>
      <c r="V21" s="40"/>
      <c r="W21" s="40">
        <f>W18/W20</f>
        <v>0.0264821563061999</v>
      </c>
      <c r="X21" s="40"/>
      <c r="Y21" s="40">
        <f>Y18/Y20</f>
        <v>0.016787464754953383</v>
      </c>
      <c r="Z21" s="40"/>
      <c r="AA21" s="40">
        <f>AA18/AA20</f>
        <v>0.007956026851496129</v>
      </c>
      <c r="AB21" s="41"/>
      <c r="AC21" s="41"/>
      <c r="AD21" s="35"/>
      <c r="AE21" s="35"/>
      <c r="AF21" s="35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</row>
    <row r="22" spans="1:29" ht="26.25" customHeight="1" thickTop="1">
      <c r="A22" s="44"/>
      <c r="B22" s="44"/>
      <c r="C22" s="19"/>
      <c r="D22" s="19"/>
      <c r="E22" s="19"/>
      <c r="F22" s="19"/>
      <c r="G22" s="19" t="s">
        <v>35</v>
      </c>
      <c r="H22" s="20">
        <v>1375926</v>
      </c>
      <c r="I22" s="12"/>
      <c r="J22" s="12"/>
      <c r="K22" s="12"/>
      <c r="L22" s="12"/>
      <c r="M22" s="12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.75" customHeight="1">
      <c r="A23" s="45"/>
      <c r="B23" s="45"/>
      <c r="C23" s="19"/>
      <c r="D23" s="19"/>
      <c r="E23" s="19"/>
      <c r="F23" s="19"/>
      <c r="G23" s="19"/>
      <c r="H23" s="19">
        <v>30000</v>
      </c>
      <c r="I23" s="12"/>
      <c r="J23" s="12"/>
      <c r="K23" s="12"/>
      <c r="L23" s="12"/>
      <c r="M23" s="12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ht="11.25">
      <c r="F24" s="21"/>
    </row>
  </sheetData>
  <mergeCells count="4">
    <mergeCell ref="A5:N5"/>
    <mergeCell ref="A22:B22"/>
    <mergeCell ref="A23:B23"/>
    <mergeCell ref="O4:Q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  <rowBreaks count="2" manualBreakCount="2">
    <brk id="21" max="30" man="1"/>
    <brk id="23" max="30" man="1"/>
  </rowBreaks>
  <colBreaks count="1" manualBreakCount="1">
    <brk id="1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Zgierzu</dc:creator>
  <cp:keywords/>
  <dc:description/>
  <cp:lastModifiedBy>SPZ</cp:lastModifiedBy>
  <cp:lastPrinted>2007-11-09T14:12:56Z</cp:lastPrinted>
  <dcterms:created xsi:type="dcterms:W3CDTF">2004-11-04T08:03:05Z</dcterms:created>
  <dcterms:modified xsi:type="dcterms:W3CDTF">2007-12-28T11:16:42Z</dcterms:modified>
  <cp:category/>
  <cp:version/>
  <cp:contentType/>
  <cp:contentStatus/>
</cp:coreProperties>
</file>